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3715" windowHeight="114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1" i="1" l="1"/>
  <c r="H20" i="1"/>
  <c r="B20" i="1"/>
  <c r="D17" i="1"/>
  <c r="D16" i="1"/>
  <c r="D20" i="1" s="1"/>
  <c r="H15" i="1"/>
  <c r="B15" i="1"/>
  <c r="D13" i="1"/>
  <c r="D15" i="1" s="1"/>
  <c r="I15" i="1" l="1"/>
  <c r="D21" i="1"/>
  <c r="I21" i="1" l="1"/>
  <c r="J15" i="1"/>
  <c r="J21" i="1" s="1"/>
</calcChain>
</file>

<file path=xl/sharedStrings.xml><?xml version="1.0" encoding="utf-8"?>
<sst xmlns="http://schemas.openxmlformats.org/spreadsheetml/2006/main" count="47" uniqueCount="42">
  <si>
    <t>총  계</t>
  </si>
  <si>
    <t>2015학년도 9월 현장체험학습비 정산서</t>
    <phoneticPr fontId="9" type="noConversion"/>
  </si>
  <si>
    <t>1. 기    간 : 2015.  9.  18(1일)</t>
    <phoneticPr fontId="9" type="noConversion"/>
  </si>
  <si>
    <t>2. 장    소 : 순천 낙안민속마을</t>
    <phoneticPr fontId="9" type="noConversion"/>
  </si>
  <si>
    <t>3. 학생인원 : 참가 157명 (재적 180명, 불참 23명)</t>
    <phoneticPr fontId="9" type="noConversion"/>
  </si>
  <si>
    <t>4. 인솔교사 : 20명</t>
    <phoneticPr fontId="9" type="noConversion"/>
  </si>
  <si>
    <t>5. 수행업체 : ㈜태양관광여행사(5대)</t>
    <phoneticPr fontId="9" type="noConversion"/>
  </si>
  <si>
    <t>6. 선정방식</t>
    <phoneticPr fontId="9" type="noConversion"/>
  </si>
  <si>
    <t xml:space="preserve">   - ㈜태양관광여행사 : S2B전자계약</t>
    <phoneticPr fontId="9" type="noConversion"/>
  </si>
  <si>
    <t>7. 정산내역</t>
    <phoneticPr fontId="9" type="noConversion"/>
  </si>
  <si>
    <t>(금액단위 : 원)</t>
    <phoneticPr fontId="9" type="noConversion"/>
  </si>
  <si>
    <t>구분</t>
    <phoneticPr fontId="9" type="noConversion"/>
  </si>
  <si>
    <t>수  입  액</t>
    <phoneticPr fontId="9" type="noConversion"/>
  </si>
  <si>
    <t>지    출    액</t>
    <phoneticPr fontId="9" type="noConversion"/>
  </si>
  <si>
    <t>잔액</t>
    <phoneticPr fontId="9" type="noConversion"/>
  </si>
  <si>
    <t>환불</t>
    <phoneticPr fontId="9" type="noConversion"/>
  </si>
  <si>
    <t>비고</t>
    <phoneticPr fontId="9" type="noConversion"/>
  </si>
  <si>
    <t>금액(인)</t>
    <phoneticPr fontId="9" type="noConversion"/>
  </si>
  <si>
    <t>인원</t>
    <phoneticPr fontId="9" type="noConversion"/>
  </si>
  <si>
    <t>징수액</t>
    <phoneticPr fontId="9" type="noConversion"/>
  </si>
  <si>
    <t>항   목</t>
    <phoneticPr fontId="9" type="noConversion"/>
  </si>
  <si>
    <t>지 출 내 역</t>
    <phoneticPr fontId="9" type="noConversion"/>
  </si>
  <si>
    <t>금  액</t>
    <phoneticPr fontId="9" type="noConversion"/>
  </si>
  <si>
    <t>학  생</t>
    <phoneticPr fontId="9" type="noConversion"/>
  </si>
  <si>
    <t>차량비</t>
    <phoneticPr fontId="9" type="noConversion"/>
  </si>
  <si>
    <t>6,750원*157명=</t>
    <phoneticPr fontId="9" type="noConversion"/>
  </si>
  <si>
    <t>불참학생: 6,750원*23명</t>
    <phoneticPr fontId="11" type="noConversion"/>
  </si>
  <si>
    <t>입장료</t>
    <phoneticPr fontId="11" type="noConversion"/>
  </si>
  <si>
    <t>무료</t>
    <phoneticPr fontId="11" type="noConversion"/>
  </si>
  <si>
    <t>소  계</t>
    <phoneticPr fontId="9" type="noConversion"/>
  </si>
  <si>
    <t>교  사</t>
    <phoneticPr fontId="9" type="noConversion"/>
  </si>
  <si>
    <t>6,750원*20명=</t>
    <phoneticPr fontId="9" type="noConversion"/>
  </si>
  <si>
    <t>일비</t>
    <phoneticPr fontId="9" type="noConversion"/>
  </si>
  <si>
    <t>10,000원*20명=</t>
    <phoneticPr fontId="9" type="noConversion"/>
  </si>
  <si>
    <t>식비</t>
    <phoneticPr fontId="9" type="noConversion"/>
  </si>
  <si>
    <t>6,660원*1식*20명=</t>
    <phoneticPr fontId="9" type="noConversion"/>
  </si>
  <si>
    <t>입장료</t>
    <phoneticPr fontId="9" type="noConversion"/>
  </si>
  <si>
    <t>4,000원*16명=</t>
    <phoneticPr fontId="9" type="noConversion"/>
  </si>
  <si>
    <t>인솔교사 4명 미입장</t>
    <phoneticPr fontId="11" type="noConversion"/>
  </si>
  <si>
    <t>총  계</t>
    <phoneticPr fontId="9" type="noConversion"/>
  </si>
  <si>
    <t>*학생- 수익자부담경비</t>
    <phoneticPr fontId="11" type="noConversion"/>
  </si>
  <si>
    <t>*인솔교사- 학교비 여비교통비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</si>
</sst>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2" applyFont="1">
      <alignment vertical="center"/>
    </xf>
    <xf numFmtId="3" fontId="3" fillId="0" borderId="0" xfId="2" applyNumberFormat="1" applyFont="1">
      <alignment vertical="center"/>
    </xf>
    <xf numFmtId="3" fontId="3" fillId="2" borderId="1" xfId="2" applyNumberFormat="1" applyFont="1" applyFill="1" applyBorder="1" applyAlignment="1">
      <alignment horizontal="center" vertical="center"/>
    </xf>
    <xf numFmtId="3" fontId="3" fillId="2" borderId="2" xfId="3" applyNumberFormat="1" applyFont="1" applyFill="1" applyBorder="1" applyAlignment="1">
      <alignment horizontal="right" vertical="center"/>
    </xf>
    <xf numFmtId="3" fontId="3" fillId="2" borderId="2" xfId="3" applyNumberFormat="1" applyFont="1" applyFill="1" applyBorder="1" applyAlignment="1">
      <alignment vertical="center"/>
    </xf>
    <xf numFmtId="3" fontId="3" fillId="2" borderId="7" xfId="3" applyNumberFormat="1" applyFont="1" applyFill="1" applyBorder="1" applyAlignment="1">
      <alignment horizontal="center" vertical="center"/>
    </xf>
    <xf numFmtId="41" fontId="3" fillId="0" borderId="8" xfId="3" applyFont="1" applyBorder="1" applyAlignment="1">
      <alignment horizontal="center" vertical="center" wrapText="1"/>
    </xf>
    <xf numFmtId="41" fontId="3" fillId="0" borderId="9" xfId="3" applyFont="1" applyBorder="1" applyAlignment="1">
      <alignment horizontal="right" vertical="center"/>
    </xf>
    <xf numFmtId="41" fontId="3" fillId="0" borderId="9" xfId="3" applyFont="1" applyBorder="1" applyAlignment="1">
      <alignment horizontal="left" vertical="center" shrinkToFit="1"/>
    </xf>
    <xf numFmtId="41" fontId="3" fillId="0" borderId="10" xfId="3" applyFont="1" applyBorder="1" applyAlignment="1">
      <alignment horizontal="center" vertical="center"/>
    </xf>
    <xf numFmtId="41" fontId="3" fillId="0" borderId="11" xfId="3" applyFont="1" applyBorder="1" applyAlignment="1">
      <alignment horizontal="center" vertical="center" wrapText="1"/>
    </xf>
    <xf numFmtId="41" fontId="3" fillId="0" borderId="12" xfId="3" applyFont="1" applyBorder="1" applyAlignment="1">
      <alignment horizontal="right" vertical="center"/>
    </xf>
    <xf numFmtId="41" fontId="3" fillId="0" borderId="12" xfId="3" applyFont="1" applyBorder="1" applyAlignment="1">
      <alignment horizontal="left" vertical="center" shrinkToFit="1"/>
    </xf>
    <xf numFmtId="41" fontId="3" fillId="0" borderId="13" xfId="3" applyFont="1" applyBorder="1" applyAlignment="1">
      <alignment horizontal="center" vertical="center"/>
    </xf>
    <xf numFmtId="3" fontId="3" fillId="2" borderId="5" xfId="3" applyNumberFormat="1" applyFont="1" applyFill="1" applyBorder="1" applyAlignment="1">
      <alignment horizontal="right" vertical="center"/>
    </xf>
    <xf numFmtId="3" fontId="3" fillId="2" borderId="3" xfId="3" applyNumberFormat="1" applyFont="1" applyFill="1" applyBorder="1" applyAlignment="1">
      <alignment vertical="center"/>
    </xf>
    <xf numFmtId="41" fontId="3" fillId="0" borderId="8" xfId="3" applyFont="1" applyBorder="1" applyAlignment="1">
      <alignment horizontal="center" vertical="center" wrapText="1" shrinkToFit="1"/>
    </xf>
    <xf numFmtId="41" fontId="3" fillId="0" borderId="14" xfId="3" applyFont="1" applyBorder="1" applyAlignment="1">
      <alignment horizontal="right" vertical="center"/>
    </xf>
    <xf numFmtId="41" fontId="3" fillId="0" borderId="15" xfId="3" applyFont="1" applyBorder="1" applyAlignment="1">
      <alignment horizontal="right" vertical="center"/>
    </xf>
    <xf numFmtId="41" fontId="3" fillId="0" borderId="15" xfId="3" applyFont="1" applyBorder="1" applyAlignment="1">
      <alignment vertical="center"/>
    </xf>
    <xf numFmtId="41" fontId="3" fillId="0" borderId="14" xfId="3" applyFont="1" applyBorder="1" applyAlignment="1">
      <alignment vertical="center"/>
    </xf>
    <xf numFmtId="41" fontId="3" fillId="0" borderId="11" xfId="3" applyFont="1" applyBorder="1" applyAlignment="1">
      <alignment horizontal="center" vertical="center" shrinkToFit="1"/>
    </xf>
    <xf numFmtId="41" fontId="3" fillId="0" borderId="16" xfId="3" applyFont="1" applyBorder="1" applyAlignment="1">
      <alignment horizontal="right" vertical="center"/>
    </xf>
    <xf numFmtId="41" fontId="3" fillId="0" borderId="17" xfId="3" applyFont="1" applyBorder="1" applyAlignment="1">
      <alignment horizontal="right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3" fontId="4" fillId="0" borderId="0" xfId="2" applyNumberFormat="1" applyFont="1" applyAlignment="1">
      <alignment horizontal="right" vertical="center"/>
    </xf>
    <xf numFmtId="3" fontId="4" fillId="0" borderId="0" xfId="2" applyNumberFormat="1" applyFont="1">
      <alignment vertical="center"/>
    </xf>
    <xf numFmtId="0" fontId="5" fillId="0" borderId="0" xfId="2" applyFont="1">
      <alignment vertical="center"/>
    </xf>
    <xf numFmtId="3" fontId="4" fillId="0" borderId="0" xfId="2" applyNumberFormat="1" applyFont="1" applyBorder="1">
      <alignment vertical="center"/>
    </xf>
    <xf numFmtId="0" fontId="4" fillId="0" borderId="0" xfId="2" applyFont="1" applyBorder="1">
      <alignment vertical="center"/>
    </xf>
    <xf numFmtId="0" fontId="6" fillId="0" borderId="0" xfId="2" applyFont="1">
      <alignment vertical="center"/>
    </xf>
    <xf numFmtId="3" fontId="6" fillId="0" borderId="0" xfId="2" applyNumberFormat="1" applyFont="1">
      <alignment vertical="center"/>
    </xf>
    <xf numFmtId="0" fontId="7" fillId="0" borderId="0" xfId="2" applyFont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/>
    </xf>
    <xf numFmtId="3" fontId="3" fillId="2" borderId="24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center" vertical="center"/>
    </xf>
    <xf numFmtId="49" fontId="3" fillId="2" borderId="20" xfId="2" applyNumberFormat="1" applyFont="1" applyFill="1" applyBorder="1" applyAlignment="1">
      <alignment horizontal="center" vertical="center"/>
    </xf>
    <xf numFmtId="3" fontId="3" fillId="2" borderId="6" xfId="3" applyNumberFormat="1" applyFont="1" applyFill="1" applyBorder="1" applyAlignment="1">
      <alignment horizontal="center" vertical="center"/>
    </xf>
    <xf numFmtId="3" fontId="3" fillId="2" borderId="3" xfId="3" applyNumberFormat="1" applyFont="1" applyFill="1" applyBorder="1" applyAlignment="1">
      <alignment horizontal="center" vertical="center"/>
    </xf>
    <xf numFmtId="3" fontId="3" fillId="2" borderId="5" xfId="3" applyNumberFormat="1" applyFont="1" applyFill="1" applyBorder="1" applyAlignment="1">
      <alignment horizontal="center" vertical="center"/>
    </xf>
    <xf numFmtId="3" fontId="3" fillId="2" borderId="4" xfId="3" applyNumberFormat="1" applyFont="1" applyFill="1" applyBorder="1" applyAlignment="1">
      <alignment horizontal="center" vertical="center"/>
    </xf>
    <xf numFmtId="41" fontId="3" fillId="0" borderId="16" xfId="3" applyFont="1" applyBorder="1" applyAlignment="1">
      <alignment vertical="center"/>
    </xf>
    <xf numFmtId="41" fontId="3" fillId="0" borderId="17" xfId="3" applyFont="1" applyBorder="1" applyAlignment="1">
      <alignment vertical="center"/>
    </xf>
    <xf numFmtId="41" fontId="3" fillId="0" borderId="12" xfId="3" applyFont="1" applyBorder="1" applyAlignment="1">
      <alignment vertical="center"/>
    </xf>
    <xf numFmtId="41" fontId="3" fillId="0" borderId="9" xfId="3" applyFont="1" applyBorder="1" applyAlignment="1">
      <alignment vertical="center"/>
    </xf>
    <xf numFmtId="3" fontId="10" fillId="0" borderId="0" xfId="2" applyNumberFormat="1" applyFont="1" applyAlignment="1">
      <alignment horizontal="right" vertical="center"/>
    </xf>
    <xf numFmtId="0" fontId="10" fillId="0" borderId="0" xfId="2" applyFont="1">
      <alignment vertical="center"/>
    </xf>
    <xf numFmtId="3" fontId="6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41" fontId="3" fillId="0" borderId="0" xfId="3" applyFont="1" applyAlignment="1">
      <alignment horizontal="right" vertical="center"/>
    </xf>
    <xf numFmtId="41" fontId="3" fillId="0" borderId="0" xfId="3" applyFont="1">
      <alignment vertical="center"/>
    </xf>
    <xf numFmtId="3" fontId="10" fillId="0" borderId="0" xfId="2" applyNumberFormat="1" applyFont="1">
      <alignment vertical="center"/>
    </xf>
  </cellXfs>
  <cellStyles count="4">
    <cellStyle name="쉼표 [0] 2" xfId="3"/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11" sqref="B11:D11"/>
    </sheetView>
  </sheetViews>
  <sheetFormatPr defaultRowHeight="16.5" x14ac:dyDescent="0.3"/>
  <sheetData>
    <row r="1" spans="1:13" s="55" customFormat="1" ht="39" customHeight="1" x14ac:dyDescent="0.3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54"/>
      <c r="M1" s="54"/>
    </row>
    <row r="2" spans="1:13" s="33" customFormat="1" ht="17.100000000000001" customHeight="1" x14ac:dyDescent="0.3">
      <c r="I2" s="34"/>
      <c r="J2" s="34"/>
      <c r="L2" s="56"/>
      <c r="M2" s="56"/>
    </row>
    <row r="3" spans="1:13" s="27" customFormat="1" ht="17.100000000000001" customHeight="1" x14ac:dyDescent="0.3">
      <c r="A3" s="30" t="s">
        <v>2</v>
      </c>
      <c r="G3" s="32"/>
      <c r="H3" s="32"/>
      <c r="I3" s="31"/>
      <c r="J3" s="31"/>
      <c r="L3" s="28"/>
      <c r="M3" s="28"/>
    </row>
    <row r="4" spans="1:13" s="27" customFormat="1" ht="17.100000000000001" customHeight="1" x14ac:dyDescent="0.3">
      <c r="A4" s="30" t="s">
        <v>3</v>
      </c>
      <c r="I4" s="29"/>
      <c r="J4" s="29"/>
      <c r="L4" s="28"/>
      <c r="M4" s="28"/>
    </row>
    <row r="5" spans="1:13" s="27" customFormat="1" ht="17.100000000000001" customHeight="1" x14ac:dyDescent="0.3">
      <c r="A5" s="30" t="s">
        <v>4</v>
      </c>
      <c r="I5" s="29"/>
      <c r="J5" s="29"/>
      <c r="L5" s="28"/>
      <c r="M5" s="28"/>
    </row>
    <row r="6" spans="1:13" s="27" customFormat="1" ht="17.100000000000001" customHeight="1" x14ac:dyDescent="0.3">
      <c r="A6" s="30" t="s">
        <v>5</v>
      </c>
      <c r="I6" s="29"/>
      <c r="J6" s="29"/>
      <c r="L6" s="28"/>
      <c r="M6" s="28"/>
    </row>
    <row r="7" spans="1:13" s="27" customFormat="1" ht="17.100000000000001" customHeight="1" x14ac:dyDescent="0.3">
      <c r="A7" s="30" t="s">
        <v>6</v>
      </c>
      <c r="I7" s="29"/>
      <c r="J7" s="29"/>
      <c r="L7" s="28"/>
      <c r="M7" s="28"/>
    </row>
    <row r="8" spans="1:13" s="27" customFormat="1" ht="17.100000000000001" customHeight="1" x14ac:dyDescent="0.3">
      <c r="A8" s="30" t="s">
        <v>7</v>
      </c>
      <c r="I8" s="29"/>
      <c r="J8" s="29"/>
      <c r="L8" s="28"/>
      <c r="M8" s="28"/>
    </row>
    <row r="9" spans="1:13" s="27" customFormat="1" ht="17.100000000000001" customHeight="1" x14ac:dyDescent="0.3">
      <c r="A9" s="30" t="s">
        <v>8</v>
      </c>
      <c r="I9" s="29"/>
      <c r="J9" s="29"/>
      <c r="L9" s="28"/>
      <c r="M9" s="28"/>
    </row>
    <row r="10" spans="1:13" s="27" customFormat="1" ht="17.100000000000001" customHeight="1" x14ac:dyDescent="0.3">
      <c r="A10" s="30" t="s">
        <v>9</v>
      </c>
      <c r="I10" s="29"/>
      <c r="J10" s="29"/>
      <c r="K10" s="28" t="s">
        <v>10</v>
      </c>
      <c r="L10" s="28"/>
      <c r="M10" s="28"/>
    </row>
    <row r="11" spans="1:13" s="58" customFormat="1" ht="17.100000000000001" customHeight="1" x14ac:dyDescent="0.3">
      <c r="A11" s="36" t="s">
        <v>11</v>
      </c>
      <c r="B11" s="38" t="s">
        <v>12</v>
      </c>
      <c r="C11" s="38"/>
      <c r="D11" s="38"/>
      <c r="E11" s="39" t="s">
        <v>13</v>
      </c>
      <c r="F11" s="39"/>
      <c r="G11" s="39"/>
      <c r="H11" s="39"/>
      <c r="I11" s="40" t="s">
        <v>14</v>
      </c>
      <c r="J11" s="40" t="s">
        <v>15</v>
      </c>
      <c r="K11" s="42" t="s">
        <v>16</v>
      </c>
      <c r="L11" s="57"/>
      <c r="M11" s="57"/>
    </row>
    <row r="12" spans="1:13" s="58" customFormat="1" ht="17.100000000000001" customHeight="1" x14ac:dyDescent="0.3">
      <c r="A12" s="37"/>
      <c r="B12" s="26" t="s">
        <v>17</v>
      </c>
      <c r="C12" s="25" t="s">
        <v>18</v>
      </c>
      <c r="D12" s="25" t="s">
        <v>19</v>
      </c>
      <c r="E12" s="44" t="s">
        <v>20</v>
      </c>
      <c r="F12" s="45"/>
      <c r="G12" s="25" t="s">
        <v>21</v>
      </c>
      <c r="H12" s="25" t="s">
        <v>22</v>
      </c>
      <c r="I12" s="41"/>
      <c r="J12" s="41"/>
      <c r="K12" s="43"/>
      <c r="L12" s="57"/>
      <c r="M12" s="57"/>
    </row>
    <row r="13" spans="1:13" s="60" customFormat="1" ht="17.100000000000001" customHeight="1" x14ac:dyDescent="0.3">
      <c r="A13" s="14" t="s">
        <v>23</v>
      </c>
      <c r="B13" s="12">
        <v>6750</v>
      </c>
      <c r="C13" s="12">
        <v>180</v>
      </c>
      <c r="D13" s="12">
        <f>B13*C13</f>
        <v>1215000</v>
      </c>
      <c r="E13" s="50" t="s">
        <v>24</v>
      </c>
      <c r="F13" s="51"/>
      <c r="G13" s="13" t="s">
        <v>25</v>
      </c>
      <c r="H13" s="24">
        <v>1059750</v>
      </c>
      <c r="I13" s="12">
        <v>155250</v>
      </c>
      <c r="J13" s="23">
        <v>155250</v>
      </c>
      <c r="K13" s="22" t="s">
        <v>26</v>
      </c>
      <c r="L13" s="59"/>
      <c r="M13" s="59"/>
    </row>
    <row r="14" spans="1:13" s="60" customFormat="1" ht="17.100000000000001" customHeight="1" x14ac:dyDescent="0.3">
      <c r="A14" s="10"/>
      <c r="B14" s="8"/>
      <c r="C14" s="8"/>
      <c r="D14" s="8"/>
      <c r="E14" s="21" t="s">
        <v>27</v>
      </c>
      <c r="F14" s="20"/>
      <c r="G14" s="9" t="s">
        <v>28</v>
      </c>
      <c r="H14" s="19"/>
      <c r="I14" s="8"/>
      <c r="J14" s="18"/>
      <c r="K14" s="17"/>
      <c r="L14" s="59"/>
      <c r="M14" s="59"/>
    </row>
    <row r="15" spans="1:13" s="60" customFormat="1" ht="17.100000000000001" customHeight="1" x14ac:dyDescent="0.3">
      <c r="A15" s="6" t="s">
        <v>29</v>
      </c>
      <c r="B15" s="16">
        <f>SUM(B13:B14)</f>
        <v>6750</v>
      </c>
      <c r="C15" s="4"/>
      <c r="D15" s="4">
        <f>SUM(D13:D14)</f>
        <v>1215000</v>
      </c>
      <c r="E15" s="48" t="s">
        <v>29</v>
      </c>
      <c r="F15" s="47"/>
      <c r="G15" s="16"/>
      <c r="H15" s="4">
        <f>SUM(H13:H14)</f>
        <v>1059750</v>
      </c>
      <c r="I15" s="4">
        <f>D15-H15</f>
        <v>155250</v>
      </c>
      <c r="J15" s="15">
        <f>I15</f>
        <v>155250</v>
      </c>
      <c r="K15" s="3"/>
      <c r="L15" s="59"/>
      <c r="M15" s="59"/>
    </row>
    <row r="16" spans="1:13" s="60" customFormat="1" ht="17.100000000000001" customHeight="1" x14ac:dyDescent="0.3">
      <c r="A16" s="14" t="s">
        <v>30</v>
      </c>
      <c r="B16" s="12">
        <v>27410</v>
      </c>
      <c r="C16" s="12">
        <v>16</v>
      </c>
      <c r="D16" s="12">
        <f>B16*C16</f>
        <v>438560</v>
      </c>
      <c r="E16" s="52" t="s">
        <v>24</v>
      </c>
      <c r="F16" s="52"/>
      <c r="G16" s="13" t="s">
        <v>31</v>
      </c>
      <c r="H16" s="12">
        <v>135000</v>
      </c>
      <c r="I16" s="12"/>
      <c r="J16" s="12"/>
      <c r="K16" s="11"/>
      <c r="L16" s="59"/>
      <c r="M16" s="59"/>
    </row>
    <row r="17" spans="1:13" s="2" customFormat="1" ht="17.100000000000001" customHeight="1" x14ac:dyDescent="0.3">
      <c r="A17" s="10" t="s">
        <v>30</v>
      </c>
      <c r="B17" s="8">
        <v>23410</v>
      </c>
      <c r="C17" s="8">
        <v>4</v>
      </c>
      <c r="D17" s="8">
        <f>B17*C17</f>
        <v>93640</v>
      </c>
      <c r="E17" s="53" t="s">
        <v>32</v>
      </c>
      <c r="F17" s="53"/>
      <c r="G17" s="9" t="s">
        <v>33</v>
      </c>
      <c r="H17" s="8">
        <v>200000</v>
      </c>
      <c r="I17" s="8"/>
      <c r="J17" s="8"/>
      <c r="K17" s="7"/>
      <c r="L17" s="57"/>
      <c r="M17" s="57"/>
    </row>
    <row r="18" spans="1:13" s="2" customFormat="1" ht="17.100000000000001" customHeight="1" x14ac:dyDescent="0.3">
      <c r="A18" s="10"/>
      <c r="B18" s="8"/>
      <c r="C18" s="8"/>
      <c r="D18" s="8"/>
      <c r="E18" s="53" t="s">
        <v>34</v>
      </c>
      <c r="F18" s="53"/>
      <c r="G18" s="9" t="s">
        <v>35</v>
      </c>
      <c r="H18" s="8">
        <v>133200</v>
      </c>
      <c r="I18" s="8"/>
      <c r="J18" s="8"/>
      <c r="K18" s="7"/>
      <c r="L18" s="57"/>
      <c r="M18" s="57"/>
    </row>
    <row r="19" spans="1:13" s="1" customFormat="1" ht="17.100000000000001" customHeight="1" x14ac:dyDescent="0.3">
      <c r="A19" s="10"/>
      <c r="B19" s="8"/>
      <c r="C19" s="8"/>
      <c r="D19" s="8"/>
      <c r="E19" s="21" t="s">
        <v>36</v>
      </c>
      <c r="F19" s="20"/>
      <c r="G19" s="9" t="s">
        <v>37</v>
      </c>
      <c r="H19" s="19">
        <v>64000</v>
      </c>
      <c r="I19" s="8"/>
      <c r="J19" s="8"/>
      <c r="K19" s="7" t="s">
        <v>38</v>
      </c>
      <c r="L19" s="57"/>
      <c r="M19" s="57"/>
    </row>
    <row r="20" spans="1:13" s="1" customFormat="1" ht="17.100000000000001" customHeight="1" x14ac:dyDescent="0.3">
      <c r="A20" s="6" t="s">
        <v>29</v>
      </c>
      <c r="B20" s="5">
        <f>SUM(B16:B19)</f>
        <v>50820</v>
      </c>
      <c r="C20" s="4"/>
      <c r="D20" s="4">
        <f>SUM(D16:D19)</f>
        <v>532200</v>
      </c>
      <c r="E20" s="48" t="s">
        <v>29</v>
      </c>
      <c r="F20" s="47"/>
      <c r="G20" s="5"/>
      <c r="H20" s="4">
        <f>SUM(H16:H19)</f>
        <v>532200</v>
      </c>
      <c r="I20" s="4">
        <v>0</v>
      </c>
      <c r="J20" s="4">
        <v>0</v>
      </c>
      <c r="K20" s="3"/>
      <c r="L20" s="57"/>
      <c r="M20" s="57"/>
    </row>
    <row r="21" spans="1:13" s="1" customFormat="1" ht="17.100000000000001" customHeight="1" x14ac:dyDescent="0.3">
      <c r="A21" s="46" t="s">
        <v>39</v>
      </c>
      <c r="B21" s="47"/>
      <c r="C21" s="4"/>
      <c r="D21" s="4">
        <f>D15+D20</f>
        <v>1747200</v>
      </c>
      <c r="E21" s="48" t="s">
        <v>0</v>
      </c>
      <c r="F21" s="49"/>
      <c r="G21" s="47"/>
      <c r="H21" s="4">
        <f>H15+H20</f>
        <v>1591950</v>
      </c>
      <c r="I21" s="4">
        <f>I15</f>
        <v>155250</v>
      </c>
      <c r="J21" s="4">
        <f>J15</f>
        <v>155250</v>
      </c>
      <c r="K21" s="3"/>
      <c r="L21" s="57"/>
      <c r="M21" s="57"/>
    </row>
    <row r="22" spans="1:13" s="1" customFormat="1" ht="17.100000000000001" customHeight="1" x14ac:dyDescent="0.3">
      <c r="A22" s="1" t="s">
        <v>40</v>
      </c>
      <c r="D22" s="2"/>
      <c r="I22" s="2"/>
      <c r="J22" s="2"/>
      <c r="L22" s="57"/>
      <c r="M22" s="57"/>
    </row>
    <row r="23" spans="1:13" s="55" customFormat="1" ht="18.75" customHeight="1" x14ac:dyDescent="0.3">
      <c r="A23" s="1" t="s">
        <v>41</v>
      </c>
      <c r="G23" s="1"/>
      <c r="I23" s="61"/>
      <c r="J23" s="61"/>
      <c r="L23" s="54"/>
      <c r="M23" s="54"/>
    </row>
  </sheetData>
  <mergeCells count="16">
    <mergeCell ref="A21:B21"/>
    <mergeCell ref="E21:G21"/>
    <mergeCell ref="E13:F13"/>
    <mergeCell ref="E15:F15"/>
    <mergeCell ref="E16:F16"/>
    <mergeCell ref="E17:F17"/>
    <mergeCell ref="E18:F18"/>
    <mergeCell ref="E20:F20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TG</cp:lastModifiedBy>
  <dcterms:created xsi:type="dcterms:W3CDTF">2015-10-15T08:42:27Z</dcterms:created>
  <dcterms:modified xsi:type="dcterms:W3CDTF">2015-10-19T00:52:06Z</dcterms:modified>
</cp:coreProperties>
</file>