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479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4" i="1" l="1"/>
  <c r="B24" i="1"/>
  <c r="D21" i="1"/>
  <c r="D24" i="1" s="1"/>
  <c r="J20" i="1"/>
  <c r="J25" i="1" s="1"/>
  <c r="H20" i="1"/>
  <c r="H25" i="1" s="1"/>
  <c r="B20" i="1"/>
  <c r="D19" i="1"/>
  <c r="I19" i="1" s="1"/>
  <c r="I18" i="1"/>
  <c r="D18" i="1"/>
  <c r="D17" i="1"/>
  <c r="I17" i="1" s="1"/>
  <c r="D16" i="1"/>
  <c r="D20" i="1" s="1"/>
  <c r="D25" i="1" s="1"/>
  <c r="D15" i="1"/>
  <c r="I15" i="1" s="1"/>
  <c r="I20" i="1" s="1"/>
  <c r="I25" i="1" s="1"/>
  <c r="D14" i="1"/>
</calcChain>
</file>

<file path=xl/sharedStrings.xml><?xml version="1.0" encoding="utf-8"?>
<sst xmlns="http://schemas.openxmlformats.org/spreadsheetml/2006/main" count="57" uniqueCount="50">
  <si>
    <t>총  계</t>
  </si>
  <si>
    <t>2015학년도 11월 현장체험학습비 정산서</t>
    <phoneticPr fontId="10" type="noConversion"/>
  </si>
  <si>
    <t>1. 기    간 : 2015.  11.  6.(1일)</t>
    <phoneticPr fontId="10" type="noConversion"/>
  </si>
  <si>
    <t>2. 장    소 : 구례 자연드림파크</t>
    <phoneticPr fontId="10" type="noConversion"/>
  </si>
  <si>
    <t>3. 학생인원 : 참가 80명 (재적 92명, 불참 12명)</t>
    <phoneticPr fontId="10" type="noConversion"/>
  </si>
  <si>
    <t>4. 가족인원 : 100명</t>
    <phoneticPr fontId="12" type="noConversion"/>
  </si>
  <si>
    <t>5. 인솔교사 : 9명</t>
    <phoneticPr fontId="10" type="noConversion"/>
  </si>
  <si>
    <t>6. 수행업체 : (유)초원관광여행사(5대)</t>
    <phoneticPr fontId="10" type="noConversion"/>
  </si>
  <si>
    <t>7. 선정방식</t>
    <phoneticPr fontId="10" type="noConversion"/>
  </si>
  <si>
    <t xml:space="preserve">   - (유)초원관광여행사 : S2B전자계약</t>
    <phoneticPr fontId="10" type="noConversion"/>
  </si>
  <si>
    <t>8. 정산내역</t>
    <phoneticPr fontId="10" type="noConversion"/>
  </si>
  <si>
    <t>(금액단위 : 원)</t>
    <phoneticPr fontId="10" type="noConversion"/>
  </si>
  <si>
    <t>구분</t>
    <phoneticPr fontId="10" type="noConversion"/>
  </si>
  <si>
    <t>수  입  액</t>
    <phoneticPr fontId="10" type="noConversion"/>
  </si>
  <si>
    <t>지    출    액</t>
    <phoneticPr fontId="10" type="noConversion"/>
  </si>
  <si>
    <t>잔액</t>
    <phoneticPr fontId="10" type="noConversion"/>
  </si>
  <si>
    <t>환불</t>
    <phoneticPr fontId="10" type="noConversion"/>
  </si>
  <si>
    <t>비고</t>
    <phoneticPr fontId="10" type="noConversion"/>
  </si>
  <si>
    <t>금액(인)</t>
    <phoneticPr fontId="10" type="noConversion"/>
  </si>
  <si>
    <t>인원</t>
    <phoneticPr fontId="10" type="noConversion"/>
  </si>
  <si>
    <t>징수액</t>
    <phoneticPr fontId="10" type="noConversion"/>
  </si>
  <si>
    <t>항   목</t>
    <phoneticPr fontId="10" type="noConversion"/>
  </si>
  <si>
    <t>지 출 내 역</t>
    <phoneticPr fontId="10" type="noConversion"/>
  </si>
  <si>
    <t>금  액</t>
    <phoneticPr fontId="10" type="noConversion"/>
  </si>
  <si>
    <t>차량비(원아)</t>
    <phoneticPr fontId="10" type="noConversion"/>
  </si>
  <si>
    <t>차량비(원아)</t>
    <phoneticPr fontId="10" type="noConversion"/>
  </si>
  <si>
    <t>6,650원*78명=</t>
    <phoneticPr fontId="10" type="noConversion"/>
  </si>
  <si>
    <t>원아 2명 개인차량 이용</t>
    <phoneticPr fontId="12" type="noConversion"/>
  </si>
  <si>
    <t>차량비(가족)</t>
    <phoneticPr fontId="12" type="noConversion"/>
  </si>
  <si>
    <t>6,650원*97명=</t>
    <phoneticPr fontId="12" type="noConversion"/>
  </si>
  <si>
    <t>식비(원아)</t>
    <phoneticPr fontId="12" type="noConversion"/>
  </si>
  <si>
    <t>5,000원*80명=</t>
    <phoneticPr fontId="12" type="noConversion"/>
  </si>
  <si>
    <t>식비(가족)</t>
    <phoneticPr fontId="12" type="noConversion"/>
  </si>
  <si>
    <t>8,000원*100명=</t>
    <phoneticPr fontId="12" type="noConversion"/>
  </si>
  <si>
    <t>체험비(2인가족)</t>
    <phoneticPr fontId="12" type="noConversion"/>
  </si>
  <si>
    <t>33,300원*60명=</t>
    <phoneticPr fontId="12" type="noConversion"/>
  </si>
  <si>
    <t>체험비(3인가족)</t>
    <phoneticPr fontId="12" type="noConversion"/>
  </si>
  <si>
    <t>38,700원*20명=</t>
    <phoneticPr fontId="12" type="noConversion"/>
  </si>
  <si>
    <t>소  계</t>
    <phoneticPr fontId="10" type="noConversion"/>
  </si>
  <si>
    <t>교  사</t>
    <phoneticPr fontId="10" type="noConversion"/>
  </si>
  <si>
    <t>차량비</t>
    <phoneticPr fontId="10" type="noConversion"/>
  </si>
  <si>
    <t>6,650원*9명=</t>
    <phoneticPr fontId="10" type="noConversion"/>
  </si>
  <si>
    <t>일비</t>
    <phoneticPr fontId="10" type="noConversion"/>
  </si>
  <si>
    <t>10,000원*9명=</t>
    <phoneticPr fontId="10" type="noConversion"/>
  </si>
  <si>
    <t>식비</t>
    <phoneticPr fontId="10" type="noConversion"/>
  </si>
  <si>
    <t>6,660원*1식*9명=</t>
    <phoneticPr fontId="10" type="noConversion"/>
  </si>
  <si>
    <t>소  계</t>
    <phoneticPr fontId="10" type="noConversion"/>
  </si>
  <si>
    <t>총  계</t>
    <phoneticPr fontId="10" type="noConversion"/>
  </si>
  <si>
    <t>*학생- 수익자부담경비</t>
    <phoneticPr fontId="12" type="noConversion"/>
  </si>
  <si>
    <t>*인솔교사- 학교비 여비교통비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</si>
</sst>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2" applyFont="1">
      <alignment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>
      <alignment vertical="center"/>
    </xf>
    <xf numFmtId="3" fontId="3" fillId="2" borderId="1" xfId="2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vertical="center"/>
    </xf>
    <xf numFmtId="3" fontId="3" fillId="2" borderId="7" xfId="3" applyNumberFormat="1" applyFont="1" applyFill="1" applyBorder="1" applyAlignment="1">
      <alignment horizontal="center" vertical="center"/>
    </xf>
    <xf numFmtId="41" fontId="3" fillId="0" borderId="8" xfId="3" applyFont="1" applyBorder="1" applyAlignment="1">
      <alignment horizontal="center" vertical="center" wrapText="1"/>
    </xf>
    <xf numFmtId="41" fontId="3" fillId="0" borderId="9" xfId="3" applyFont="1" applyBorder="1" applyAlignment="1">
      <alignment horizontal="right" vertical="center"/>
    </xf>
    <xf numFmtId="41" fontId="3" fillId="0" borderId="9" xfId="3" applyFont="1" applyBorder="1" applyAlignment="1">
      <alignment horizontal="left" vertical="center" shrinkToFit="1"/>
    </xf>
    <xf numFmtId="41" fontId="3" fillId="0" borderId="10" xfId="3" applyFont="1" applyBorder="1" applyAlignment="1">
      <alignment horizontal="center" vertical="center"/>
    </xf>
    <xf numFmtId="41" fontId="3" fillId="0" borderId="0" xfId="3" applyFont="1" applyAlignment="1">
      <alignment horizontal="right" vertical="center"/>
    </xf>
    <xf numFmtId="41" fontId="3" fillId="0" borderId="11" xfId="3" applyFont="1" applyBorder="1" applyAlignment="1">
      <alignment horizontal="center" vertical="center" wrapText="1"/>
    </xf>
    <xf numFmtId="41" fontId="3" fillId="0" borderId="12" xfId="3" applyFont="1" applyBorder="1" applyAlignment="1">
      <alignment horizontal="right" vertical="center"/>
    </xf>
    <xf numFmtId="41" fontId="3" fillId="0" borderId="12" xfId="3" applyFont="1" applyBorder="1" applyAlignment="1">
      <alignment horizontal="left" vertical="center" shrinkToFit="1"/>
    </xf>
    <xf numFmtId="41" fontId="3" fillId="0" borderId="13" xfId="3" applyFont="1" applyBorder="1" applyAlignment="1">
      <alignment horizontal="center" vertical="center"/>
    </xf>
    <xf numFmtId="3" fontId="3" fillId="2" borderId="3" xfId="3" applyNumberFormat="1" applyFont="1" applyFill="1" applyBorder="1" applyAlignment="1">
      <alignment vertical="center"/>
    </xf>
    <xf numFmtId="41" fontId="3" fillId="0" borderId="14" xfId="3" applyFont="1" applyBorder="1" applyAlignment="1">
      <alignment horizontal="right" vertical="center"/>
    </xf>
    <xf numFmtId="41" fontId="3" fillId="0" borderId="15" xfId="3" applyFont="1" applyBorder="1" applyAlignment="1">
      <alignment horizontal="right" vertical="center"/>
    </xf>
    <xf numFmtId="41" fontId="3" fillId="0" borderId="15" xfId="3" applyFont="1" applyBorder="1" applyAlignment="1">
      <alignment vertical="center"/>
    </xf>
    <xf numFmtId="41" fontId="3" fillId="0" borderId="14" xfId="3" applyFont="1" applyBorder="1" applyAlignment="1">
      <alignment vertical="center"/>
    </xf>
    <xf numFmtId="41" fontId="3" fillId="0" borderId="11" xfId="3" applyFont="1" applyBorder="1" applyAlignment="1">
      <alignment horizontal="center" vertical="center" shrinkToFit="1"/>
    </xf>
    <xf numFmtId="41" fontId="3" fillId="0" borderId="17" xfId="3" applyFont="1" applyBorder="1" applyAlignment="1">
      <alignment horizontal="right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>
      <alignment vertical="center"/>
    </xf>
    <xf numFmtId="0" fontId="5" fillId="0" borderId="0" xfId="2" applyFont="1">
      <alignment vertical="center"/>
    </xf>
    <xf numFmtId="3" fontId="4" fillId="0" borderId="0" xfId="2" applyNumberFormat="1" applyFont="1" applyBorder="1">
      <alignment vertical="center"/>
    </xf>
    <xf numFmtId="0" fontId="4" fillId="0" borderId="0" xfId="2" applyFont="1" applyBorder="1">
      <alignment vertical="center"/>
    </xf>
    <xf numFmtId="0" fontId="6" fillId="0" borderId="0" xfId="2" applyFont="1">
      <alignment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>
      <alignment vertical="center"/>
    </xf>
    <xf numFmtId="41" fontId="8" fillId="0" borderId="8" xfId="3" applyFont="1" applyBorder="1" applyAlignment="1">
      <alignment horizontal="center" vertical="center" shrinkToFit="1"/>
    </xf>
    <xf numFmtId="3" fontId="11" fillId="0" borderId="0" xfId="2" applyNumberFormat="1" applyFont="1" applyAlignment="1">
      <alignment horizontal="right" vertical="center"/>
    </xf>
    <xf numFmtId="0" fontId="11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41" fontId="3" fillId="0" borderId="13" xfId="3" applyFont="1" applyBorder="1" applyAlignment="1">
      <alignment vertical="center"/>
    </xf>
    <xf numFmtId="41" fontId="3" fillId="0" borderId="0" xfId="3" applyFont="1">
      <alignment vertical="center"/>
    </xf>
    <xf numFmtId="41" fontId="3" fillId="0" borderId="10" xfId="3" applyFont="1" applyBorder="1" applyAlignment="1">
      <alignment vertical="center"/>
    </xf>
    <xf numFmtId="41" fontId="3" fillId="0" borderId="8" xfId="3" applyFont="1" applyBorder="1" applyAlignment="1">
      <alignment horizontal="center" vertical="center" shrinkToFit="1"/>
    </xf>
    <xf numFmtId="3" fontId="11" fillId="0" borderId="0" xfId="2" applyNumberFormat="1" applyFont="1">
      <alignment vertical="center"/>
    </xf>
    <xf numFmtId="41" fontId="3" fillId="0" borderId="9" xfId="3" applyFont="1" applyBorder="1" applyAlignment="1">
      <alignment vertical="center"/>
    </xf>
    <xf numFmtId="3" fontId="3" fillId="2" borderId="5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/>
    </xf>
    <xf numFmtId="3" fontId="3" fillId="2" borderId="6" xfId="3" applyNumberFormat="1" applyFont="1" applyFill="1" applyBorder="1" applyAlignment="1">
      <alignment horizontal="center" vertical="center"/>
    </xf>
    <xf numFmtId="3" fontId="3" fillId="2" borderId="4" xfId="3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/>
    </xf>
    <xf numFmtId="3" fontId="3" fillId="2" borderId="24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0" xfId="2" applyNumberFormat="1" applyFont="1" applyFill="1" applyBorder="1" applyAlignment="1">
      <alignment horizontal="center" vertical="center"/>
    </xf>
    <xf numFmtId="41" fontId="3" fillId="0" borderId="12" xfId="3" applyFont="1" applyBorder="1" applyAlignment="1">
      <alignment vertical="center"/>
    </xf>
    <xf numFmtId="41" fontId="3" fillId="0" borderId="16" xfId="3" applyFont="1" applyBorder="1" applyAlignment="1">
      <alignment vertical="center"/>
    </xf>
    <xf numFmtId="41" fontId="3" fillId="0" borderId="17" xfId="3" applyFont="1" applyBorder="1" applyAlignment="1">
      <alignment vertical="center"/>
    </xf>
  </cellXfs>
  <cellStyles count="4">
    <cellStyle name="쉼표 [0] 2" xfId="3"/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sqref="A1:K1"/>
    </sheetView>
  </sheetViews>
  <sheetFormatPr defaultRowHeight="16.5" x14ac:dyDescent="0.3"/>
  <cols>
    <col min="1" max="1" width="14.375" customWidth="1"/>
    <col min="4" max="4" width="11.25" bestFit="1" customWidth="1"/>
    <col min="7" max="7" width="19" bestFit="1" customWidth="1"/>
    <col min="8" max="8" width="11.25" bestFit="1" customWidth="1"/>
    <col min="11" max="11" width="31.625" bestFit="1" customWidth="1"/>
  </cols>
  <sheetData>
    <row r="1" spans="1:13" s="37" customFormat="1" ht="39" customHeight="1" x14ac:dyDescent="0.3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6"/>
      <c r="M1" s="36"/>
    </row>
    <row r="2" spans="1:13" s="32" customFormat="1" ht="17.100000000000001" customHeight="1" x14ac:dyDescent="0.3">
      <c r="I2" s="34"/>
      <c r="J2" s="34"/>
      <c r="L2" s="33"/>
      <c r="M2" s="33"/>
    </row>
    <row r="3" spans="1:13" s="26" customFormat="1" ht="17.100000000000001" customHeight="1" x14ac:dyDescent="0.3">
      <c r="A3" s="29" t="s">
        <v>2</v>
      </c>
      <c r="G3" s="31"/>
      <c r="H3" s="31"/>
      <c r="I3" s="30"/>
      <c r="J3" s="30"/>
      <c r="L3" s="27"/>
      <c r="M3" s="27"/>
    </row>
    <row r="4" spans="1:13" s="26" customFormat="1" ht="17.100000000000001" customHeight="1" x14ac:dyDescent="0.3">
      <c r="A4" s="29" t="s">
        <v>3</v>
      </c>
      <c r="I4" s="28"/>
      <c r="J4" s="28"/>
      <c r="L4" s="27"/>
      <c r="M4" s="27"/>
    </row>
    <row r="5" spans="1:13" s="26" customFormat="1" ht="17.100000000000001" customHeight="1" x14ac:dyDescent="0.3">
      <c r="A5" s="29" t="s">
        <v>4</v>
      </c>
      <c r="I5" s="28"/>
      <c r="J5" s="28"/>
      <c r="L5" s="27"/>
      <c r="M5" s="27"/>
    </row>
    <row r="6" spans="1:13" s="26" customFormat="1" ht="17.100000000000001" customHeight="1" x14ac:dyDescent="0.3">
      <c r="A6" s="29" t="s">
        <v>5</v>
      </c>
      <c r="I6" s="28"/>
      <c r="J6" s="28"/>
      <c r="L6" s="27"/>
      <c r="M6" s="27"/>
    </row>
    <row r="7" spans="1:13" s="26" customFormat="1" ht="17.100000000000001" customHeight="1" x14ac:dyDescent="0.3">
      <c r="A7" s="29" t="s">
        <v>6</v>
      </c>
      <c r="I7" s="28"/>
      <c r="J7" s="28"/>
      <c r="L7" s="27"/>
      <c r="M7" s="27"/>
    </row>
    <row r="8" spans="1:13" s="26" customFormat="1" ht="17.100000000000001" customHeight="1" x14ac:dyDescent="0.3">
      <c r="A8" s="29" t="s">
        <v>7</v>
      </c>
      <c r="I8" s="28"/>
      <c r="J8" s="28"/>
      <c r="L8" s="27"/>
      <c r="M8" s="27"/>
    </row>
    <row r="9" spans="1:13" s="26" customFormat="1" ht="17.100000000000001" customHeight="1" x14ac:dyDescent="0.3">
      <c r="A9" s="29" t="s">
        <v>8</v>
      </c>
      <c r="I9" s="28"/>
      <c r="J9" s="28"/>
      <c r="L9" s="27"/>
      <c r="M9" s="27"/>
    </row>
    <row r="10" spans="1:13" s="26" customFormat="1" ht="17.100000000000001" customHeight="1" x14ac:dyDescent="0.3">
      <c r="A10" s="29" t="s">
        <v>9</v>
      </c>
      <c r="I10" s="28"/>
      <c r="J10" s="28"/>
      <c r="L10" s="27"/>
      <c r="M10" s="27"/>
    </row>
    <row r="11" spans="1:13" s="26" customFormat="1" ht="17.100000000000001" customHeight="1" x14ac:dyDescent="0.3">
      <c r="A11" s="29" t="s">
        <v>10</v>
      </c>
      <c r="I11" s="28"/>
      <c r="J11" s="28"/>
      <c r="K11" s="27" t="s">
        <v>11</v>
      </c>
      <c r="L11" s="27"/>
      <c r="M11" s="27"/>
    </row>
    <row r="12" spans="1:13" s="38" customFormat="1" ht="17.100000000000001" customHeight="1" x14ac:dyDescent="0.3">
      <c r="A12" s="51" t="s">
        <v>12</v>
      </c>
      <c r="B12" s="53" t="s">
        <v>13</v>
      </c>
      <c r="C12" s="53"/>
      <c r="D12" s="53"/>
      <c r="E12" s="54" t="s">
        <v>14</v>
      </c>
      <c r="F12" s="54"/>
      <c r="G12" s="54"/>
      <c r="H12" s="54"/>
      <c r="I12" s="55" t="s">
        <v>15</v>
      </c>
      <c r="J12" s="55" t="s">
        <v>16</v>
      </c>
      <c r="K12" s="57" t="s">
        <v>17</v>
      </c>
      <c r="L12" s="2"/>
      <c r="M12" s="2"/>
    </row>
    <row r="13" spans="1:13" s="38" customFormat="1" ht="17.100000000000001" customHeight="1" x14ac:dyDescent="0.3">
      <c r="A13" s="52"/>
      <c r="B13" s="25" t="s">
        <v>18</v>
      </c>
      <c r="C13" s="24" t="s">
        <v>19</v>
      </c>
      <c r="D13" s="39" t="s">
        <v>20</v>
      </c>
      <c r="E13" s="59" t="s">
        <v>21</v>
      </c>
      <c r="F13" s="60"/>
      <c r="G13" s="24" t="s">
        <v>22</v>
      </c>
      <c r="H13" s="24" t="s">
        <v>23</v>
      </c>
      <c r="I13" s="56"/>
      <c r="J13" s="56"/>
      <c r="K13" s="58"/>
      <c r="L13" s="2"/>
      <c r="M13" s="2"/>
    </row>
    <row r="14" spans="1:13" s="41" customFormat="1" ht="17.100000000000001" customHeight="1" x14ac:dyDescent="0.3">
      <c r="A14" s="40" t="s">
        <v>24</v>
      </c>
      <c r="B14" s="14">
        <v>6650</v>
      </c>
      <c r="C14" s="14">
        <v>78</v>
      </c>
      <c r="D14" s="9">
        <f t="shared" ref="D14:D17" si="0">B14*C14</f>
        <v>518700</v>
      </c>
      <c r="E14" s="62" t="s">
        <v>25</v>
      </c>
      <c r="F14" s="63"/>
      <c r="G14" s="15" t="s">
        <v>26</v>
      </c>
      <c r="H14" s="23">
        <v>518700</v>
      </c>
      <c r="I14" s="14"/>
      <c r="J14" s="14"/>
      <c r="K14" s="22" t="s">
        <v>27</v>
      </c>
      <c r="L14" s="12"/>
      <c r="M14" s="12"/>
    </row>
    <row r="15" spans="1:13" s="41" customFormat="1" ht="17.100000000000001" customHeight="1" x14ac:dyDescent="0.3">
      <c r="A15" s="42" t="s">
        <v>28</v>
      </c>
      <c r="B15" s="9">
        <v>6650</v>
      </c>
      <c r="C15" s="9">
        <v>101</v>
      </c>
      <c r="D15" s="9">
        <f t="shared" si="0"/>
        <v>671650</v>
      </c>
      <c r="E15" s="21" t="s">
        <v>28</v>
      </c>
      <c r="F15" s="20"/>
      <c r="G15" s="10" t="s">
        <v>29</v>
      </c>
      <c r="H15" s="19">
        <v>645050</v>
      </c>
      <c r="I15" s="9">
        <f>D15-H15</f>
        <v>26600</v>
      </c>
      <c r="J15" s="9"/>
      <c r="K15" s="43"/>
      <c r="L15" s="12"/>
      <c r="M15" s="12"/>
    </row>
    <row r="16" spans="1:13" s="41" customFormat="1" ht="17.100000000000001" customHeight="1" x14ac:dyDescent="0.3">
      <c r="A16" s="42" t="s">
        <v>30</v>
      </c>
      <c r="B16" s="9">
        <v>5000</v>
      </c>
      <c r="C16" s="41">
        <v>80</v>
      </c>
      <c r="D16" s="9">
        <f t="shared" si="0"/>
        <v>400000</v>
      </c>
      <c r="E16" s="21" t="s">
        <v>30</v>
      </c>
      <c r="F16" s="20"/>
      <c r="G16" s="10" t="s">
        <v>31</v>
      </c>
      <c r="H16" s="19">
        <v>400000</v>
      </c>
      <c r="I16" s="9"/>
      <c r="J16" s="18"/>
      <c r="K16" s="35"/>
      <c r="L16" s="12"/>
      <c r="M16" s="12"/>
    </row>
    <row r="17" spans="1:13" s="41" customFormat="1" ht="17.100000000000001" customHeight="1" x14ac:dyDescent="0.3">
      <c r="A17" s="42" t="s">
        <v>32</v>
      </c>
      <c r="B17" s="9">
        <v>8000</v>
      </c>
      <c r="C17" s="41">
        <v>104</v>
      </c>
      <c r="D17" s="9">
        <f t="shared" si="0"/>
        <v>832000</v>
      </c>
      <c r="E17" s="21" t="s">
        <v>32</v>
      </c>
      <c r="F17" s="20"/>
      <c r="G17" s="10" t="s">
        <v>33</v>
      </c>
      <c r="H17" s="19">
        <v>800000</v>
      </c>
      <c r="I17" s="9">
        <f>D17-H17</f>
        <v>32000</v>
      </c>
      <c r="J17" s="18"/>
      <c r="K17" s="35"/>
      <c r="L17" s="12"/>
      <c r="M17" s="12"/>
    </row>
    <row r="18" spans="1:13" s="41" customFormat="1" ht="17.100000000000001" customHeight="1" x14ac:dyDescent="0.3">
      <c r="A18" s="42" t="s">
        <v>34</v>
      </c>
      <c r="B18" s="9">
        <v>33300</v>
      </c>
      <c r="C18" s="9">
        <v>56</v>
      </c>
      <c r="D18" s="9">
        <f>B18*C18</f>
        <v>1864800</v>
      </c>
      <c r="E18" s="21" t="s">
        <v>34</v>
      </c>
      <c r="F18" s="20"/>
      <c r="G18" s="10" t="s">
        <v>35</v>
      </c>
      <c r="H18" s="19">
        <v>1998000</v>
      </c>
      <c r="I18" s="9">
        <f>D18-H18</f>
        <v>-133200</v>
      </c>
      <c r="J18" s="18"/>
      <c r="K18" s="35"/>
      <c r="L18" s="12"/>
      <c r="M18" s="12"/>
    </row>
    <row r="19" spans="1:13" s="41" customFormat="1" ht="17.100000000000001" customHeight="1" x14ac:dyDescent="0.3">
      <c r="A19" s="42" t="s">
        <v>36</v>
      </c>
      <c r="B19" s="9">
        <v>38700</v>
      </c>
      <c r="C19" s="9">
        <v>24</v>
      </c>
      <c r="D19" s="9">
        <f>B19*C19</f>
        <v>928800</v>
      </c>
      <c r="E19" s="21" t="s">
        <v>36</v>
      </c>
      <c r="F19" s="20"/>
      <c r="G19" s="10" t="s">
        <v>37</v>
      </c>
      <c r="H19" s="9">
        <v>774000</v>
      </c>
      <c r="I19" s="9">
        <f>D19-H19</f>
        <v>154800</v>
      </c>
      <c r="J19" s="9"/>
      <c r="K19" s="35"/>
      <c r="L19" s="12"/>
      <c r="M19" s="12"/>
    </row>
    <row r="20" spans="1:13" s="41" customFormat="1" ht="17.100000000000001" customHeight="1" x14ac:dyDescent="0.3">
      <c r="A20" s="7" t="s">
        <v>38</v>
      </c>
      <c r="B20" s="17">
        <f>SUM(B14:B19)</f>
        <v>98300</v>
      </c>
      <c r="C20" s="17"/>
      <c r="D20" s="17">
        <f>SUM(D14:D19)</f>
        <v>5215950</v>
      </c>
      <c r="E20" s="46" t="s">
        <v>38</v>
      </c>
      <c r="F20" s="47"/>
      <c r="G20" s="17"/>
      <c r="H20" s="5">
        <f>SUM(H14:H19)</f>
        <v>5135750</v>
      </c>
      <c r="I20" s="5">
        <f>SUM(I14:I19)</f>
        <v>80200</v>
      </c>
      <c r="J20" s="5">
        <f>SUM(J14:J19)</f>
        <v>0</v>
      </c>
      <c r="K20" s="4"/>
      <c r="L20" s="12"/>
      <c r="M20" s="12"/>
    </row>
    <row r="21" spans="1:13" s="41" customFormat="1" ht="17.100000000000001" customHeight="1" x14ac:dyDescent="0.3">
      <c r="A21" s="16" t="s">
        <v>39</v>
      </c>
      <c r="B21" s="14">
        <v>23310</v>
      </c>
      <c r="C21" s="14">
        <v>9</v>
      </c>
      <c r="D21" s="14">
        <f>B21*C21</f>
        <v>209790</v>
      </c>
      <c r="E21" s="61" t="s">
        <v>40</v>
      </c>
      <c r="F21" s="61"/>
      <c r="G21" s="15" t="s">
        <v>41</v>
      </c>
      <c r="H21" s="14">
        <v>59850</v>
      </c>
      <c r="I21" s="14"/>
      <c r="J21" s="14"/>
      <c r="K21" s="13"/>
      <c r="L21" s="12"/>
      <c r="M21" s="12"/>
    </row>
    <row r="22" spans="1:13" s="3" customFormat="1" ht="17.100000000000001" customHeight="1" x14ac:dyDescent="0.3">
      <c r="A22" s="11"/>
      <c r="B22" s="9"/>
      <c r="C22" s="9"/>
      <c r="D22" s="9"/>
      <c r="E22" s="45" t="s">
        <v>42</v>
      </c>
      <c r="F22" s="45"/>
      <c r="G22" s="10" t="s">
        <v>43</v>
      </c>
      <c r="H22" s="9">
        <v>90000</v>
      </c>
      <c r="I22" s="9"/>
      <c r="J22" s="9"/>
      <c r="K22" s="8"/>
      <c r="L22" s="2"/>
      <c r="M22" s="2"/>
    </row>
    <row r="23" spans="1:13" s="3" customFormat="1" ht="17.100000000000001" customHeight="1" x14ac:dyDescent="0.3">
      <c r="A23" s="11"/>
      <c r="B23" s="9"/>
      <c r="C23" s="9"/>
      <c r="D23" s="9"/>
      <c r="E23" s="45" t="s">
        <v>44</v>
      </c>
      <c r="F23" s="45"/>
      <c r="G23" s="10" t="s">
        <v>45</v>
      </c>
      <c r="H23" s="9">
        <v>59940</v>
      </c>
      <c r="I23" s="9"/>
      <c r="J23" s="9"/>
      <c r="K23" s="8"/>
      <c r="L23" s="2"/>
      <c r="M23" s="2"/>
    </row>
    <row r="24" spans="1:13" s="1" customFormat="1" ht="17.100000000000001" customHeight="1" x14ac:dyDescent="0.3">
      <c r="A24" s="7" t="s">
        <v>46</v>
      </c>
      <c r="B24" s="6">
        <f>SUM(B21:B23)</f>
        <v>23310</v>
      </c>
      <c r="C24" s="5"/>
      <c r="D24" s="5">
        <f>SUM(D21:D23)</f>
        <v>209790</v>
      </c>
      <c r="E24" s="46" t="s">
        <v>46</v>
      </c>
      <c r="F24" s="47"/>
      <c r="G24" s="6"/>
      <c r="H24" s="5">
        <f>SUM(H21:H23)</f>
        <v>209790</v>
      </c>
      <c r="I24" s="5">
        <v>0</v>
      </c>
      <c r="J24" s="5">
        <v>0</v>
      </c>
      <c r="K24" s="4"/>
      <c r="L24" s="2"/>
      <c r="M24" s="2"/>
    </row>
    <row r="25" spans="1:13" s="1" customFormat="1" ht="17.100000000000001" customHeight="1" x14ac:dyDescent="0.3">
      <c r="A25" s="48" t="s">
        <v>47</v>
      </c>
      <c r="B25" s="47"/>
      <c r="C25" s="5"/>
      <c r="D25" s="5">
        <f>D20+D24</f>
        <v>5425740</v>
      </c>
      <c r="E25" s="46" t="s">
        <v>0</v>
      </c>
      <c r="F25" s="49"/>
      <c r="G25" s="47"/>
      <c r="H25" s="5">
        <f>H20+H24</f>
        <v>5345540</v>
      </c>
      <c r="I25" s="5">
        <f>I20</f>
        <v>80200</v>
      </c>
      <c r="J25" s="5">
        <f>J20</f>
        <v>0</v>
      </c>
      <c r="K25" s="4"/>
      <c r="L25" s="2"/>
      <c r="M25" s="2"/>
    </row>
    <row r="26" spans="1:13" s="1" customFormat="1" ht="17.100000000000001" customHeight="1" x14ac:dyDescent="0.3">
      <c r="A26" s="1" t="s">
        <v>48</v>
      </c>
      <c r="D26" s="3"/>
      <c r="I26" s="3"/>
      <c r="J26" s="3"/>
      <c r="L26" s="2"/>
      <c r="M26" s="2"/>
    </row>
    <row r="27" spans="1:13" s="37" customFormat="1" ht="18.75" customHeight="1" x14ac:dyDescent="0.3">
      <c r="A27" s="1" t="s">
        <v>49</v>
      </c>
      <c r="G27" s="1"/>
      <c r="I27" s="44"/>
      <c r="J27" s="44"/>
      <c r="L27" s="36"/>
      <c r="M27" s="36"/>
    </row>
  </sheetData>
  <mergeCells count="16">
    <mergeCell ref="E23:F23"/>
    <mergeCell ref="E24:F24"/>
    <mergeCell ref="A25:B25"/>
    <mergeCell ref="E25:G25"/>
    <mergeCell ref="A1:K1"/>
    <mergeCell ref="A12:A13"/>
    <mergeCell ref="B12:D12"/>
    <mergeCell ref="E12:H12"/>
    <mergeCell ref="I12:I13"/>
    <mergeCell ref="J12:J13"/>
    <mergeCell ref="K12:K13"/>
    <mergeCell ref="E13:F13"/>
    <mergeCell ref="E21:F21"/>
    <mergeCell ref="E14:F14"/>
    <mergeCell ref="E20:F20"/>
    <mergeCell ref="E22:F2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dcterms:created xsi:type="dcterms:W3CDTF">2015-11-11T05:28:08Z</dcterms:created>
  <dcterms:modified xsi:type="dcterms:W3CDTF">2015-11-12T02:38:39Z</dcterms:modified>
</cp:coreProperties>
</file>