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3140" windowHeight="6930" tabRatio="932"/>
  </bookViews>
  <sheets>
    <sheet name="1.표지" sheetId="20" r:id="rId1"/>
    <sheet name="서식2" sheetId="38" r:id="rId2"/>
    <sheet name="3.세입결산명세서" sheetId="56" r:id="rId3"/>
    <sheet name="4.세출결산명세서" sheetId="57" r:id="rId4"/>
    <sheet name="서식5~8(이월조서등)" sheetId="27" r:id="rId5"/>
    <sheet name="9.불부합조서" sheetId="48" r:id="rId6"/>
    <sheet name="10.예금잔액증명서" sheetId="49" r:id="rId7"/>
    <sheet name="11.법정부담금" sheetId="6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'1.표지'!$A$1:$G$30</definedName>
    <definedName name="_xlnm.Print_Area" localSheetId="6">'10.예금잔액증명서'!$A$1:$I$25</definedName>
    <definedName name="_xlnm.Print_Area" localSheetId="7">'11.법정부담금'!$A$1:$P$24</definedName>
    <definedName name="_xlnm.Print_Area" localSheetId="2">'3.세입결산명세서'!$A$1:$H$94</definedName>
    <definedName name="_xlnm.Print_Area" localSheetId="3">'4.세출결산명세서'!$A$1:$H$170</definedName>
    <definedName name="_xlnm.Print_Area" localSheetId="5">'9.불부합조서'!#REF!</definedName>
    <definedName name="_xlnm.Print_Area" localSheetId="1">서식2!$A$1:$E$27</definedName>
    <definedName name="_xlnm.Print_Area" localSheetId="4">'서식5~8(이월조서등)'!$A$1:$I$47</definedName>
    <definedName name="_xlnm.Print_Titles" localSheetId="2">'3.세입결산명세서'!$4:$5</definedName>
    <definedName name="_xlnm.Print_Titles" localSheetId="3">'4.세출결산명세서'!$4:$5</definedName>
    <definedName name="qq" localSheetId="2">[1]학교명렬!$A$2:$B$50,[1]학교명렬!#REF!</definedName>
    <definedName name="qq" localSheetId="3">[1]학교명렬!$A$2:$B$50,[1]학교명렬!#REF!</definedName>
    <definedName name="qq">[1]학교명렬!$A$2:$B$50,[1]학교명렬!#REF!</definedName>
    <definedName name="ㅁㅁㅁㅁ" localSheetId="2">'[2]2'!#REF!</definedName>
    <definedName name="ㅁㅁㅁㅁ" localSheetId="3">'[2]2'!#REF!</definedName>
    <definedName name="ㅁㅁㅁㅁ">'[2]2'!#REF!</definedName>
    <definedName name="면제" localSheetId="2">'[3]2-7(수정)'!$J$6:$J$19</definedName>
    <definedName name="면제" localSheetId="3">'[3]2-7(수정)'!$J$6:$J$19</definedName>
    <definedName name="면제">'[3]2-7(수정)'!$J$6:$J$19</definedName>
    <definedName name="면제구분" localSheetId="2">'[4]2-7(수정)'!$J$6:$J$19</definedName>
    <definedName name="면제구분" localSheetId="3">'[4]2-7(수정)'!$J$6:$J$19</definedName>
    <definedName name="면제구분">'[4]2-7(수정)'!$J$6:$J$19</definedName>
    <definedName name="면제사유">#REF!</definedName>
    <definedName name="면제사유1" localSheetId="2">'[4]2-7(수정)'!$J$6:$J$19</definedName>
    <definedName name="면제사유1" localSheetId="3">'[4]2-7(수정)'!$J$6:$J$19</definedName>
    <definedName name="면제사유1">'[4]2-7(수정)'!$J$6:$J$19</definedName>
    <definedName name="법인명단">#REF!</definedName>
    <definedName name="법인명렬" localSheetId="6">[5]법인명렬!$B$5:$C$76,[5]법인명렬!$E$4:$F$42</definedName>
    <definedName name="법인명렬" localSheetId="2">[6]법인명렬!$B$5:$C$76,[6]법인명렬!$E$4:$F$42</definedName>
    <definedName name="법인명렬" localSheetId="3">[6]법인명렬!$B$5:$C$76,[6]법인명렬!$E$4:$F$42</definedName>
    <definedName name="법인명렬" localSheetId="5">[5]법인명렬!$B$5:$C$76,[5]법인명렬!$E$4:$F$42</definedName>
    <definedName name="법인명렬" localSheetId="1">[5]법인명렬!$B$5:$C$76,[5]법인명렬!$E$4:$F$42</definedName>
    <definedName name="법인명렬">[6]법인명렬!$B$5:$C$76,[6]법인명렬!$E$4:$F$42</definedName>
    <definedName name="법인명렬1">[7]법인명렬!$B$5:$C$76,[7]법인명렬!$E$4:$F$42</definedName>
    <definedName name="부서명">#REF!</definedName>
    <definedName name="부서명1">'[2]5'!$K$7:$K$21</definedName>
    <definedName name="수업료급지">#REF!</definedName>
    <definedName name="수업료급지1" localSheetId="2">'[2]1'!#REF!</definedName>
    <definedName name="수업료급지1" localSheetId="3">'[2]1'!#REF!</definedName>
    <definedName name="수업료급지1">'[2]1'!#REF!</definedName>
    <definedName name="학교명력1" localSheetId="2">'[2]2'!#REF!</definedName>
    <definedName name="학교명력1" localSheetId="3">'[2]2'!#REF!</definedName>
    <definedName name="학교명력1">'[2]2'!#REF!</definedName>
    <definedName name="학교명렬" localSheetId="2">[8]학교별!$A$6:$B$56,[8]학교별!#REF!</definedName>
    <definedName name="학교명렬" localSheetId="3">[8]학교별!$A$6:$B$56,[8]학교별!#REF!</definedName>
    <definedName name="학교명렬">[8]학교별!$A$6:$B$56,[8]학교별!#REF!</definedName>
  </definedNames>
  <calcPr calcId="152511"/>
</workbook>
</file>

<file path=xl/calcChain.xml><?xml version="1.0" encoding="utf-8"?>
<calcChain xmlns="http://schemas.openxmlformats.org/spreadsheetml/2006/main">
  <c r="F46" i="27" l="1"/>
  <c r="G46" i="27"/>
  <c r="E46" i="27"/>
  <c r="E27" i="57"/>
  <c r="H137" i="57"/>
  <c r="H114" i="57"/>
  <c r="H127" i="57"/>
  <c r="H100" i="57"/>
  <c r="E15" i="57"/>
  <c r="H26" i="57" l="1"/>
  <c r="D24" i="57" s="1"/>
  <c r="F24" i="57" s="1"/>
  <c r="E70" i="56" l="1"/>
  <c r="E31" i="56"/>
  <c r="D31" i="56"/>
  <c r="H37" i="56"/>
  <c r="F35" i="56"/>
  <c r="P14" i="62" l="1"/>
  <c r="P15" i="62"/>
  <c r="P16" i="62"/>
  <c r="P17" i="62"/>
  <c r="P18" i="62"/>
  <c r="P19" i="62"/>
  <c r="I14" i="62"/>
  <c r="M14" i="62" s="1"/>
  <c r="I15" i="62"/>
  <c r="M15" i="62" s="1"/>
  <c r="I16" i="62"/>
  <c r="K16" i="62" s="1"/>
  <c r="N16" i="62" s="1"/>
  <c r="I17" i="62"/>
  <c r="K17" i="62" s="1"/>
  <c r="N17" i="62" s="1"/>
  <c r="I18" i="62"/>
  <c r="M18" i="62" s="1"/>
  <c r="I19" i="62"/>
  <c r="M19" i="62" s="1"/>
  <c r="K18" i="62" l="1"/>
  <c r="N18" i="62" s="1"/>
  <c r="K15" i="62"/>
  <c r="N15" i="62" s="1"/>
  <c r="K14" i="62"/>
  <c r="N14" i="62" s="1"/>
  <c r="K19" i="62"/>
  <c r="N19" i="62" s="1"/>
  <c r="M17" i="62"/>
  <c r="M16" i="62"/>
  <c r="E61" i="57"/>
  <c r="E65" i="57"/>
  <c r="H71" i="57"/>
  <c r="D70" i="57" s="1"/>
  <c r="F70" i="57" s="1"/>
  <c r="E143" i="57"/>
  <c r="H148" i="57"/>
  <c r="D146" i="57" s="1"/>
  <c r="D101" i="57"/>
  <c r="H139" i="57"/>
  <c r="D138" i="57" s="1"/>
  <c r="D128" i="57"/>
  <c r="D63" i="57"/>
  <c r="H59" i="57"/>
  <c r="D50" i="57" s="1"/>
  <c r="F50" i="57" s="1"/>
  <c r="H49" i="57"/>
  <c r="D47" i="57" s="1"/>
  <c r="D36" i="57"/>
  <c r="D35" i="57"/>
  <c r="D34" i="57"/>
  <c r="F34" i="57" s="1"/>
  <c r="D143" i="57" l="1"/>
  <c r="F146" i="57"/>
  <c r="H19" i="57" l="1"/>
  <c r="D17" i="57" s="1"/>
  <c r="D16" i="57"/>
  <c r="D11" i="57"/>
  <c r="D10" i="57"/>
  <c r="G17" i="49"/>
  <c r="H16" i="49"/>
  <c r="H15" i="49"/>
  <c r="H14" i="49"/>
  <c r="H13" i="49"/>
  <c r="H12" i="49"/>
  <c r="H11" i="49"/>
  <c r="H10" i="49"/>
  <c r="H9" i="49"/>
  <c r="H8" i="49"/>
  <c r="H7" i="49"/>
  <c r="F17" i="49"/>
  <c r="D19" i="48"/>
  <c r="H11" i="56"/>
  <c r="E7" i="56"/>
  <c r="H78" i="56"/>
  <c r="D71" i="56" s="1"/>
  <c r="H17" i="49" l="1"/>
  <c r="H91" i="56"/>
  <c r="D79" i="56" s="1"/>
  <c r="D66" i="56"/>
  <c r="D64" i="56"/>
  <c r="H54" i="56"/>
  <c r="D51" i="56" s="1"/>
  <c r="D46" i="56"/>
  <c r="D10" i="56"/>
  <c r="E153" i="57" l="1"/>
  <c r="D153" i="57"/>
  <c r="F155" i="57"/>
  <c r="E86" i="57" l="1"/>
  <c r="F138" i="57"/>
  <c r="F140" i="57"/>
  <c r="F101" i="57"/>
  <c r="D115" i="57"/>
  <c r="F115" i="57" s="1"/>
  <c r="F128" i="57"/>
  <c r="D87" i="57"/>
  <c r="D45" i="56"/>
  <c r="D58" i="56"/>
  <c r="D70" i="56"/>
  <c r="F79" i="56"/>
  <c r="F60" i="56"/>
  <c r="H18" i="56"/>
  <c r="D17" i="56" s="1"/>
  <c r="F17" i="56" s="1"/>
  <c r="H16" i="56"/>
  <c r="D15" i="56" s="1"/>
  <c r="D86" i="57" l="1"/>
  <c r="F15" i="56"/>
  <c r="E45" i="56" l="1"/>
  <c r="F45" i="56" s="1"/>
  <c r="O21" i="62"/>
  <c r="L21" i="62"/>
  <c r="J21" i="62"/>
  <c r="H21" i="62"/>
  <c r="G21" i="62"/>
  <c r="F21" i="62"/>
  <c r="E21" i="62"/>
  <c r="D21" i="62"/>
  <c r="C21" i="62"/>
  <c r="P20" i="62"/>
  <c r="I20" i="62"/>
  <c r="M20" i="62" s="1"/>
  <c r="P13" i="62"/>
  <c r="I13" i="62"/>
  <c r="M13" i="62" s="1"/>
  <c r="P12" i="62"/>
  <c r="I12" i="62"/>
  <c r="K12" i="62" s="1"/>
  <c r="N12" i="62" s="1"/>
  <c r="P11" i="62"/>
  <c r="I11" i="62"/>
  <c r="K11" i="62" s="1"/>
  <c r="N11" i="62" s="1"/>
  <c r="P10" i="62"/>
  <c r="I10" i="62"/>
  <c r="K10" i="62" s="1"/>
  <c r="N10" i="62" s="1"/>
  <c r="P9" i="62"/>
  <c r="I9" i="62"/>
  <c r="M9" i="62" s="1"/>
  <c r="P8" i="62"/>
  <c r="I8" i="62"/>
  <c r="K8" i="62" s="1"/>
  <c r="F169" i="57"/>
  <c r="E168" i="57"/>
  <c r="E167" i="57" s="1"/>
  <c r="D168" i="57"/>
  <c r="D167" i="57" s="1"/>
  <c r="H166" i="57"/>
  <c r="F165" i="57"/>
  <c r="F164" i="57"/>
  <c r="F163" i="57"/>
  <c r="F162" i="57"/>
  <c r="E161" i="57"/>
  <c r="D161" i="57"/>
  <c r="D160" i="57" s="1"/>
  <c r="F159" i="57"/>
  <c r="E158" i="57"/>
  <c r="D158" i="57"/>
  <c r="D157" i="57" s="1"/>
  <c r="F156" i="57"/>
  <c r="F154" i="57"/>
  <c r="D152" i="57"/>
  <c r="F151" i="57"/>
  <c r="E150" i="57"/>
  <c r="E149" i="57" s="1"/>
  <c r="D150" i="57"/>
  <c r="D149" i="57" s="1"/>
  <c r="F145" i="57"/>
  <c r="F144" i="57"/>
  <c r="D142" i="57"/>
  <c r="F141" i="57"/>
  <c r="F87" i="57"/>
  <c r="E85" i="57"/>
  <c r="D85" i="57"/>
  <c r="H84" i="57"/>
  <c r="D72" i="57" s="1"/>
  <c r="F72" i="57" s="1"/>
  <c r="H69" i="57"/>
  <c r="D66" i="57" s="1"/>
  <c r="E60" i="57"/>
  <c r="F64" i="57"/>
  <c r="F63" i="57"/>
  <c r="F62" i="57"/>
  <c r="D61" i="57"/>
  <c r="F61" i="57" s="1"/>
  <c r="F47" i="57"/>
  <c r="H46" i="57"/>
  <c r="D43" i="57" s="1"/>
  <c r="F43" i="57" s="1"/>
  <c r="H42" i="57"/>
  <c r="D37" i="57" s="1"/>
  <c r="F37" i="57" s="1"/>
  <c r="F36" i="57"/>
  <c r="F35" i="57"/>
  <c r="H33" i="57"/>
  <c r="D28" i="57" s="1"/>
  <c r="D27" i="57" s="1"/>
  <c r="H23" i="57"/>
  <c r="D22" i="57" s="1"/>
  <c r="F22" i="57" s="1"/>
  <c r="H21" i="57"/>
  <c r="D20" i="57" s="1"/>
  <c r="F17" i="57"/>
  <c r="F16" i="57"/>
  <c r="H13" i="57"/>
  <c r="D12" i="57" s="1"/>
  <c r="F12" i="57" s="1"/>
  <c r="F11" i="57"/>
  <c r="F10" i="57"/>
  <c r="H9" i="57"/>
  <c r="D8" i="57" s="1"/>
  <c r="F8" i="57" s="1"/>
  <c r="E7" i="57"/>
  <c r="F93" i="56"/>
  <c r="F92" i="56"/>
  <c r="F71" i="56"/>
  <c r="F69" i="56"/>
  <c r="F68" i="56"/>
  <c r="F67" i="56"/>
  <c r="F66" i="56"/>
  <c r="E65" i="56"/>
  <c r="D65" i="56"/>
  <c r="F64" i="56"/>
  <c r="E63" i="56"/>
  <c r="D63" i="56"/>
  <c r="F61" i="56"/>
  <c r="F59" i="56"/>
  <c r="E58" i="56"/>
  <c r="E57" i="56" s="1"/>
  <c r="D57" i="56"/>
  <c r="F56" i="56"/>
  <c r="F55" i="56"/>
  <c r="F51" i="56"/>
  <c r="E50" i="56"/>
  <c r="E49" i="56" s="1"/>
  <c r="D50" i="56"/>
  <c r="D49" i="56" s="1"/>
  <c r="F48" i="56"/>
  <c r="F46" i="56"/>
  <c r="F43" i="56"/>
  <c r="F42" i="56"/>
  <c r="F41" i="56"/>
  <c r="F40" i="56"/>
  <c r="E39" i="56"/>
  <c r="E38" i="56" s="1"/>
  <c r="D39" i="56"/>
  <c r="D38" i="56" s="1"/>
  <c r="F34" i="56"/>
  <c r="F33" i="56"/>
  <c r="F32" i="56"/>
  <c r="E30" i="56"/>
  <c r="D30" i="56"/>
  <c r="F29" i="56"/>
  <c r="E28" i="56"/>
  <c r="E27" i="56" s="1"/>
  <c r="D28" i="56"/>
  <c r="F26" i="56"/>
  <c r="F25" i="56"/>
  <c r="F24" i="56"/>
  <c r="F23" i="56"/>
  <c r="F22" i="56"/>
  <c r="E21" i="56"/>
  <c r="E6" i="56" s="1"/>
  <c r="D21" i="56"/>
  <c r="H20" i="56"/>
  <c r="D19" i="56" s="1"/>
  <c r="F19" i="56" s="1"/>
  <c r="H14" i="56"/>
  <c r="D13" i="56" s="1"/>
  <c r="F13" i="56" s="1"/>
  <c r="H12" i="56"/>
  <c r="D12" i="56" s="1"/>
  <c r="F12" i="56" s="1"/>
  <c r="F11" i="56"/>
  <c r="F10" i="56"/>
  <c r="H9" i="56"/>
  <c r="D8" i="56" s="1"/>
  <c r="C15" i="48"/>
  <c r="B15" i="48"/>
  <c r="D14" i="48"/>
  <c r="D13" i="48"/>
  <c r="C8" i="48"/>
  <c r="D44" i="56"/>
  <c r="M12" i="62"/>
  <c r="K13" i="62"/>
  <c r="N13" i="62" s="1"/>
  <c r="F86" i="57" l="1"/>
  <c r="M8" i="62"/>
  <c r="K21" i="62"/>
  <c r="F20" i="57"/>
  <c r="D15" i="57"/>
  <c r="F27" i="57"/>
  <c r="F66" i="57"/>
  <c r="D65" i="57"/>
  <c r="F65" i="57" s="1"/>
  <c r="D7" i="57"/>
  <c r="D6" i="57" s="1"/>
  <c r="F153" i="57"/>
  <c r="F28" i="57"/>
  <c r="F8" i="56"/>
  <c r="D7" i="56"/>
  <c r="D6" i="56" s="1"/>
  <c r="F21" i="56"/>
  <c r="F28" i="56"/>
  <c r="D62" i="56"/>
  <c r="F63" i="56"/>
  <c r="M10" i="62"/>
  <c r="F158" i="57"/>
  <c r="E157" i="57"/>
  <c r="F157" i="57" s="1"/>
  <c r="E44" i="56"/>
  <c r="F44" i="56" s="1"/>
  <c r="F38" i="56"/>
  <c r="F58" i="56"/>
  <c r="F49" i="56"/>
  <c r="E62" i="56"/>
  <c r="F39" i="56"/>
  <c r="N8" i="62"/>
  <c r="K9" i="62"/>
  <c r="N9" i="62" s="1"/>
  <c r="D15" i="48"/>
  <c r="F31" i="56"/>
  <c r="F70" i="56"/>
  <c r="E6" i="57"/>
  <c r="E14" i="57"/>
  <c r="F85" i="57"/>
  <c r="F150" i="57"/>
  <c r="I21" i="62"/>
  <c r="F30" i="56"/>
  <c r="F143" i="57"/>
  <c r="F161" i="57"/>
  <c r="F57" i="56"/>
  <c r="F149" i="57"/>
  <c r="F167" i="57"/>
  <c r="F50" i="56"/>
  <c r="F65" i="56"/>
  <c r="E160" i="57"/>
  <c r="K20" i="62"/>
  <c r="N20" i="62" s="1"/>
  <c r="E142" i="57"/>
  <c r="F142" i="57" s="1"/>
  <c r="E152" i="57"/>
  <c r="F152" i="57" s="1"/>
  <c r="F168" i="57"/>
  <c r="M11" i="62"/>
  <c r="M21" i="62" s="1"/>
  <c r="D27" i="56"/>
  <c r="F27" i="56" s="1"/>
  <c r="D60" i="57" l="1"/>
  <c r="F60" i="57" s="1"/>
  <c r="D14" i="57"/>
  <c r="F7" i="57"/>
  <c r="F6" i="57"/>
  <c r="F15" i="57"/>
  <c r="F7" i="56"/>
  <c r="F6" i="56"/>
  <c r="D94" i="56"/>
  <c r="E94" i="56"/>
  <c r="F62" i="56"/>
  <c r="E170" i="57"/>
  <c r="N21" i="62"/>
  <c r="F160" i="57"/>
  <c r="D170" i="57" l="1"/>
  <c r="F170" i="57" s="1"/>
  <c r="F14" i="57"/>
  <c r="F94" i="56"/>
</calcChain>
</file>

<file path=xl/comments1.xml><?xml version="1.0" encoding="utf-8"?>
<comments xmlns="http://schemas.openxmlformats.org/spreadsheetml/2006/main">
  <authors>
    <author>Administrator</author>
  </authors>
  <commentList>
    <comment ref="C18" authorId="0" shapeId="0">
      <text>
        <r>
          <rPr>
            <b/>
            <sz val="14"/>
            <color indexed="81"/>
            <rFont val="돋움"/>
            <family val="3"/>
            <charset val="129"/>
          </rPr>
          <t>이사회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심의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의결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날짜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32" authorId="0" shapeId="0">
      <text>
        <r>
          <rPr>
            <b/>
            <sz val="9"/>
            <color indexed="81"/>
            <rFont val="돋움"/>
            <family val="3"/>
            <charset val="129"/>
          </rPr>
          <t>수익용기본재산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투자수입은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기본재산수입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기타수입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8" authorId="0" shapeId="0">
      <text>
        <r>
          <rPr>
            <sz val="9"/>
            <color indexed="81"/>
            <rFont val="맑은 고딕"/>
            <family val="3"/>
            <charset val="129"/>
          </rPr>
          <t>음영부분만 입력!!</t>
        </r>
      </text>
    </comment>
  </commentList>
</comments>
</file>

<file path=xl/sharedStrings.xml><?xml version="1.0" encoding="utf-8"?>
<sst xmlns="http://schemas.openxmlformats.org/spreadsheetml/2006/main" count="598" uniqueCount="494">
  <si>
    <t>예비비</t>
  </si>
  <si>
    <t>계</t>
  </si>
  <si>
    <t>비고</t>
    <phoneticPr fontId="8" type="noConversion"/>
  </si>
  <si>
    <t>계</t>
    <phoneticPr fontId="8" type="noConversion"/>
  </si>
  <si>
    <t>관</t>
    <phoneticPr fontId="8" type="noConversion"/>
  </si>
  <si>
    <t>항</t>
    <phoneticPr fontId="8" type="noConversion"/>
  </si>
  <si>
    <t>목</t>
    <phoneticPr fontId="8" type="noConversion"/>
  </si>
  <si>
    <t>과    목</t>
    <phoneticPr fontId="8" type="noConversion"/>
  </si>
  <si>
    <t>과           목</t>
    <phoneticPr fontId="8" type="noConversion"/>
  </si>
  <si>
    <t>사업명</t>
    <phoneticPr fontId="8" type="noConversion"/>
  </si>
  <si>
    <t>예산액</t>
  </si>
  <si>
    <t>(A)</t>
  </si>
  <si>
    <t>지출잔액
(A)-(B)</t>
    <phoneticPr fontId="8" type="noConversion"/>
  </si>
  <si>
    <t>이월 사유</t>
    <phoneticPr fontId="8" type="noConversion"/>
  </si>
  <si>
    <t>(단위 : 원)</t>
    <phoneticPr fontId="8" type="noConversion"/>
  </si>
  <si>
    <t>예산액
(A)</t>
    <phoneticPr fontId="8" type="noConversion"/>
  </si>
  <si>
    <t>연금부담금</t>
  </si>
  <si>
    <t>건강보험부담금</t>
  </si>
  <si>
    <t>재해보상부담금</t>
  </si>
  <si>
    <t>교원</t>
  </si>
  <si>
    <t>경영학교명</t>
    <phoneticPr fontId="2" type="noConversion"/>
  </si>
  <si>
    <t>사무직원</t>
    <phoneticPr fontId="2" type="noConversion"/>
  </si>
  <si>
    <t>순</t>
    <phoneticPr fontId="2" type="noConversion"/>
  </si>
  <si>
    <t>비율
(%)</t>
    <phoneticPr fontId="2" type="noConversion"/>
  </si>
  <si>
    <t>법인명:</t>
    <phoneticPr fontId="8" type="noConversion"/>
  </si>
  <si>
    <t>&lt;차인잔액 세부내역&gt;</t>
  </si>
  <si>
    <t>예비비</t>
    <phoneticPr fontId="8" type="noConversion"/>
  </si>
  <si>
    <r>
      <t>(</t>
    </r>
    <r>
      <rPr>
        <b/>
        <sz val="12"/>
        <color indexed="10"/>
        <rFont val="돋움"/>
        <family val="3"/>
        <charset val="129"/>
      </rPr>
      <t>단위: 원)</t>
    </r>
    <phoneticPr fontId="8" type="noConversion"/>
  </si>
  <si>
    <t>비교 증감
(A-B)</t>
    <phoneticPr fontId="8" type="noConversion"/>
  </si>
  <si>
    <t>1. 재산수입</t>
    <phoneticPr fontId="8" type="noConversion"/>
  </si>
  <si>
    <t>1. 기본재산수입</t>
    <phoneticPr fontId="8" type="noConversion"/>
  </si>
  <si>
    <t>1. 대지료</t>
    <phoneticPr fontId="8" type="noConversion"/>
  </si>
  <si>
    <t>2. 대가료</t>
    <phoneticPr fontId="8" type="noConversion"/>
  </si>
  <si>
    <t>3. 임야수입</t>
    <phoneticPr fontId="8" type="noConversion"/>
  </si>
  <si>
    <t>2. 재산매각대</t>
    <phoneticPr fontId="8" type="noConversion"/>
  </si>
  <si>
    <t>1. 토지매각대</t>
    <phoneticPr fontId="8" type="noConversion"/>
  </si>
  <si>
    <t>2. 건물매각대</t>
    <phoneticPr fontId="8" type="noConversion"/>
  </si>
  <si>
    <t>3. 임야매각대</t>
    <phoneticPr fontId="8" type="noConversion"/>
  </si>
  <si>
    <t>5. 기타재산매각대</t>
    <phoneticPr fontId="8" type="noConversion"/>
  </si>
  <si>
    <t>2. 사업수입</t>
    <phoneticPr fontId="8" type="noConversion"/>
  </si>
  <si>
    <t>1. 사업수입</t>
    <phoneticPr fontId="8" type="noConversion"/>
  </si>
  <si>
    <t>3. 투자수입</t>
    <phoneticPr fontId="8" type="noConversion"/>
  </si>
  <si>
    <t>1. 투자수입</t>
    <phoneticPr fontId="8" type="noConversion"/>
  </si>
  <si>
    <t>1. 배당금</t>
    <phoneticPr fontId="8" type="noConversion"/>
  </si>
  <si>
    <t>2. 국채상환금</t>
    <phoneticPr fontId="8" type="noConversion"/>
  </si>
  <si>
    <t>3. 국채이자수입</t>
    <phoneticPr fontId="8" type="noConversion"/>
  </si>
  <si>
    <t>4. 기타증권수입</t>
    <phoneticPr fontId="8" type="noConversion"/>
  </si>
  <si>
    <t>4. 과년도 수입</t>
    <phoneticPr fontId="8" type="noConversion"/>
  </si>
  <si>
    <t>1. 과년도 수입</t>
    <phoneticPr fontId="8" type="noConversion"/>
  </si>
  <si>
    <t>2. 불용재산매각수입</t>
    <phoneticPr fontId="8" type="noConversion"/>
  </si>
  <si>
    <t>3. 사업수입</t>
    <phoneticPr fontId="8" type="noConversion"/>
  </si>
  <si>
    <t>4. 투자수입</t>
    <phoneticPr fontId="8" type="noConversion"/>
  </si>
  <si>
    <t>5. 이월금</t>
    <phoneticPr fontId="8" type="noConversion"/>
  </si>
  <si>
    <t>1. 전년도이월금</t>
    <phoneticPr fontId="8" type="noConversion"/>
  </si>
  <si>
    <t>1. 전년도잉여금</t>
    <phoneticPr fontId="8" type="noConversion"/>
  </si>
  <si>
    <t>6. 기부원조금</t>
    <phoneticPr fontId="8" type="noConversion"/>
  </si>
  <si>
    <t>1. 기부원조금</t>
    <phoneticPr fontId="8" type="noConversion"/>
  </si>
  <si>
    <t>1. 기부금</t>
    <phoneticPr fontId="8" type="noConversion"/>
  </si>
  <si>
    <t>2. 원조금</t>
    <phoneticPr fontId="8" type="noConversion"/>
  </si>
  <si>
    <t>3. 보조금</t>
    <phoneticPr fontId="8" type="noConversion"/>
  </si>
  <si>
    <t>7. 차입금</t>
    <phoneticPr fontId="8" type="noConversion"/>
  </si>
  <si>
    <t>1. 차입금</t>
    <phoneticPr fontId="8" type="noConversion"/>
  </si>
  <si>
    <t>1. 은행차입</t>
    <phoneticPr fontId="8" type="noConversion"/>
  </si>
  <si>
    <t>2. 개인차입</t>
    <phoneticPr fontId="8" type="noConversion"/>
  </si>
  <si>
    <t>8. 잡수입</t>
    <phoneticPr fontId="8" type="noConversion"/>
  </si>
  <si>
    <t>1. 물품매각대</t>
    <phoneticPr fontId="8" type="noConversion"/>
  </si>
  <si>
    <t>1. 불용물품매각대</t>
    <phoneticPr fontId="8" type="noConversion"/>
  </si>
  <si>
    <t>2. 예금이자</t>
    <phoneticPr fontId="8" type="noConversion"/>
  </si>
  <si>
    <t>1. 정기예금이자</t>
    <phoneticPr fontId="8" type="noConversion"/>
  </si>
  <si>
    <t>2. 신탁예금이자</t>
    <phoneticPr fontId="8" type="noConversion"/>
  </si>
  <si>
    <t>3. 통지예금이자</t>
    <phoneticPr fontId="8" type="noConversion"/>
  </si>
  <si>
    <t>4. 기타예금이자</t>
    <phoneticPr fontId="8" type="noConversion"/>
  </si>
  <si>
    <t>3. 잡수입</t>
    <phoneticPr fontId="8" type="noConversion"/>
  </si>
  <si>
    <t>1. 잡수입</t>
    <phoneticPr fontId="8" type="noConversion"/>
  </si>
  <si>
    <t>2. 변상비</t>
    <phoneticPr fontId="8" type="noConversion"/>
  </si>
  <si>
    <t>3. 위약금</t>
    <phoneticPr fontId="8" type="noConversion"/>
  </si>
  <si>
    <t>세    입    합    계</t>
    <phoneticPr fontId="8" type="noConversion"/>
  </si>
  <si>
    <t>(단위: 원)</t>
    <phoneticPr fontId="8" type="noConversion"/>
  </si>
  <si>
    <t>최종 예산액
(B)
(단위:원)</t>
    <phoneticPr fontId="8" type="noConversion"/>
  </si>
  <si>
    <t>1. 이사회비</t>
    <phoneticPr fontId="8" type="noConversion"/>
  </si>
  <si>
    <t>1. 임원수당</t>
    <phoneticPr fontId="8" type="noConversion"/>
  </si>
  <si>
    <t>2. 회의비</t>
    <phoneticPr fontId="8" type="noConversion"/>
  </si>
  <si>
    <t>3. 업무추진비</t>
    <phoneticPr fontId="8" type="noConversion"/>
  </si>
  <si>
    <t>4. 여비</t>
    <phoneticPr fontId="8" type="noConversion"/>
  </si>
  <si>
    <t>2. 사무비</t>
    <phoneticPr fontId="8" type="noConversion"/>
  </si>
  <si>
    <t>1. 인건비</t>
    <phoneticPr fontId="8" type="noConversion"/>
  </si>
  <si>
    <t>1. 봉급</t>
    <phoneticPr fontId="8" type="noConversion"/>
  </si>
  <si>
    <t>2. 수당</t>
    <phoneticPr fontId="8" type="noConversion"/>
  </si>
  <si>
    <t>3. 잡급</t>
    <phoneticPr fontId="8" type="noConversion"/>
  </si>
  <si>
    <t>5. 퇴직금</t>
    <phoneticPr fontId="8" type="noConversion"/>
  </si>
  <si>
    <t>2. 수용비</t>
    <phoneticPr fontId="8" type="noConversion"/>
  </si>
  <si>
    <t>1. 공공요금</t>
    <phoneticPr fontId="8" type="noConversion"/>
  </si>
  <si>
    <t>2. 연료비</t>
    <phoneticPr fontId="8" type="noConversion"/>
  </si>
  <si>
    <t>3. 차량비</t>
    <phoneticPr fontId="8" type="noConversion"/>
  </si>
  <si>
    <t>4. 비품기계류비</t>
    <phoneticPr fontId="8" type="noConversion"/>
  </si>
  <si>
    <t>5. 수수료 수선비</t>
    <phoneticPr fontId="8" type="noConversion"/>
  </si>
  <si>
    <t>6. 수용재료비</t>
    <phoneticPr fontId="8" type="noConversion"/>
  </si>
  <si>
    <t>7. 인쇄비</t>
    <phoneticPr fontId="8" type="noConversion"/>
  </si>
  <si>
    <t>3. 재산 조성비</t>
    <phoneticPr fontId="8" type="noConversion"/>
  </si>
  <si>
    <t>1. 시설비</t>
    <phoneticPr fontId="8" type="noConversion"/>
  </si>
  <si>
    <t>1. 재산매입비</t>
    <phoneticPr fontId="8" type="noConversion"/>
  </si>
  <si>
    <t>2. 시설비</t>
    <phoneticPr fontId="8" type="noConversion"/>
  </si>
  <si>
    <t>3. 기타시설</t>
    <phoneticPr fontId="8" type="noConversion"/>
  </si>
  <si>
    <t>2. 재산관리비</t>
    <phoneticPr fontId="8" type="noConversion"/>
  </si>
  <si>
    <t>1. 재산유지비</t>
    <phoneticPr fontId="8" type="noConversion"/>
  </si>
  <si>
    <t>2. 공과보험료</t>
    <phoneticPr fontId="8" type="noConversion"/>
  </si>
  <si>
    <t>4. 전출금</t>
    <phoneticPr fontId="8" type="noConversion"/>
  </si>
  <si>
    <t>1. 전출금</t>
    <phoneticPr fontId="8" type="noConversion"/>
  </si>
  <si>
    <t>5. 투자비</t>
    <phoneticPr fontId="8" type="noConversion"/>
  </si>
  <si>
    <t>1. 투자비</t>
    <phoneticPr fontId="8" type="noConversion"/>
  </si>
  <si>
    <t>1. 주식매입비</t>
    <phoneticPr fontId="8" type="noConversion"/>
  </si>
  <si>
    <t>2. 국채매입비</t>
    <phoneticPr fontId="8" type="noConversion"/>
  </si>
  <si>
    <t>3. 기타투자비</t>
    <phoneticPr fontId="8" type="noConversion"/>
  </si>
  <si>
    <t>6. 과년도 지출</t>
    <phoneticPr fontId="8" type="noConversion"/>
  </si>
  <si>
    <t>1. 과년도 지출</t>
    <phoneticPr fontId="8" type="noConversion"/>
  </si>
  <si>
    <t>1. 과년도지출</t>
    <phoneticPr fontId="8" type="noConversion"/>
  </si>
  <si>
    <t>7. 상환금</t>
    <phoneticPr fontId="8" type="noConversion"/>
  </si>
  <si>
    <t>1. 부채상환금</t>
    <phoneticPr fontId="8" type="noConversion"/>
  </si>
  <si>
    <t>1. 원금상환금</t>
    <phoneticPr fontId="8" type="noConversion"/>
  </si>
  <si>
    <t>8. 수혜금</t>
    <phoneticPr fontId="8" type="noConversion"/>
  </si>
  <si>
    <t>1. 장학금</t>
    <phoneticPr fontId="8" type="noConversion"/>
  </si>
  <si>
    <t>9. 잡지출</t>
    <phoneticPr fontId="8" type="noConversion"/>
  </si>
  <si>
    <t>1. 제지출</t>
    <phoneticPr fontId="8" type="noConversion"/>
  </si>
  <si>
    <t>1. 보상금</t>
    <phoneticPr fontId="8" type="noConversion"/>
  </si>
  <si>
    <t>2. 사례금</t>
    <phoneticPr fontId="8" type="noConversion"/>
  </si>
  <si>
    <t>3. 소송비</t>
    <phoneticPr fontId="8" type="noConversion"/>
  </si>
  <si>
    <t>4. 기타제지출</t>
    <phoneticPr fontId="8" type="noConversion"/>
  </si>
  <si>
    <t>10. 예비비</t>
    <phoneticPr fontId="8" type="noConversion"/>
  </si>
  <si>
    <t>1. 예비비</t>
    <phoneticPr fontId="8" type="noConversion"/>
  </si>
  <si>
    <t>세    출    합    계</t>
    <phoneticPr fontId="8" type="noConversion"/>
  </si>
  <si>
    <t>결 산 액
(A)
(단위: 원)</t>
    <phoneticPr fontId="8" type="noConversion"/>
  </si>
  <si>
    <t>최종예산액
(B)
(단위: 원)</t>
    <phoneticPr fontId="8" type="noConversion"/>
  </si>
  <si>
    <t>불납결손처분액 및 미수납액 조서</t>
  </si>
  <si>
    <t>예 산 액</t>
  </si>
  <si>
    <t>관</t>
  </si>
  <si>
    <t>항</t>
  </si>
  <si>
    <t>목</t>
  </si>
  <si>
    <t>예비비 사용액 조서</t>
  </si>
  <si>
    <t>(단위 : 원)</t>
  </si>
  <si>
    <t>과     목</t>
  </si>
  <si>
    <t>세출예산 이(전)용 명세서</t>
  </si>
  <si>
    <t>과   목</t>
  </si>
  <si>
    <t>사업명</t>
  </si>
  <si>
    <t>전 용 액</t>
  </si>
  <si>
    <t>전 용 사 유</t>
  </si>
  <si>
    <t>증</t>
  </si>
  <si>
    <t>감</t>
  </si>
  <si>
    <t xml:space="preserve"> (단위 : 원)</t>
  </si>
  <si>
    <t>결산잔액</t>
  </si>
  <si>
    <t>금융기관 잔액</t>
  </si>
  <si>
    <t>차   액</t>
  </si>
  <si>
    <t>비    고</t>
  </si>
  <si>
    <t>(1-2)</t>
  </si>
  <si>
    <t>위의 내용은 사실과 틀림없음을 확인함.</t>
  </si>
  <si>
    <t>예금종류</t>
    <phoneticPr fontId="8" type="noConversion"/>
  </si>
  <si>
    <t>계좌번호</t>
    <phoneticPr fontId="8" type="noConversion"/>
  </si>
  <si>
    <t>계</t>
    <phoneticPr fontId="8" type="noConversion"/>
  </si>
  <si>
    <t>항</t>
    <phoneticPr fontId="8" type="noConversion"/>
  </si>
  <si>
    <t>목</t>
    <phoneticPr fontId="8" type="noConversion"/>
  </si>
  <si>
    <t>사용액</t>
    <phoneticPr fontId="8" type="noConversion"/>
  </si>
  <si>
    <t>사용 잔액</t>
    <phoneticPr fontId="8" type="noConversion"/>
  </si>
  <si>
    <t>다음연도
이월액</t>
    <phoneticPr fontId="8" type="noConversion"/>
  </si>
  <si>
    <t>지출액
(B)</t>
    <phoneticPr fontId="8" type="noConversion"/>
  </si>
  <si>
    <t>(A)</t>
    <phoneticPr fontId="8" type="noConversion"/>
  </si>
  <si>
    <t>결정액(B)</t>
    <phoneticPr fontId="8" type="noConversion"/>
  </si>
  <si>
    <t>©</t>
    <phoneticPr fontId="8" type="noConversion"/>
  </si>
  <si>
    <t>결손액(D)</t>
    <phoneticPr fontId="8" type="noConversion"/>
  </si>
  <si>
    <t>과       목</t>
    <phoneticPr fontId="8" type="noConversion"/>
  </si>
  <si>
    <t>예 산 액</t>
    <phoneticPr fontId="8" type="noConversion"/>
  </si>
  <si>
    <t>징  수</t>
    <phoneticPr fontId="8" type="noConversion"/>
  </si>
  <si>
    <t>수입액</t>
    <phoneticPr fontId="8" type="noConversion"/>
  </si>
  <si>
    <t>불  납</t>
    <phoneticPr fontId="8" type="noConversion"/>
  </si>
  <si>
    <t>미수납액</t>
    <phoneticPr fontId="8" type="noConversion"/>
  </si>
  <si>
    <t>(E=B-C-D)</t>
    <phoneticPr fontId="8" type="noConversion"/>
  </si>
  <si>
    <t>지출결정액</t>
    <phoneticPr fontId="8" type="noConversion"/>
  </si>
  <si>
    <t>예비비 사용 내역</t>
    <phoneticPr fontId="8" type="noConversion"/>
  </si>
  <si>
    <t>미수납액 내역 및 사유</t>
    <phoneticPr fontId="8" type="noConversion"/>
  </si>
  <si>
    <t>다음연도 이월액 조서</t>
    <phoneticPr fontId="8" type="noConversion"/>
  </si>
  <si>
    <t>예 금 잔 액  증 명 서</t>
    <phoneticPr fontId="8" type="noConversion"/>
  </si>
  <si>
    <t xml:space="preserve">                                                                                                                </t>
    <phoneticPr fontId="8" type="noConversion"/>
  </si>
  <si>
    <t>은행명</t>
    <phoneticPr fontId="8" type="noConversion"/>
  </si>
  <si>
    <t>순</t>
    <phoneticPr fontId="8" type="noConversion"/>
  </si>
  <si>
    <t>(1)</t>
    <phoneticPr fontId="8" type="noConversion"/>
  </si>
  <si>
    <t>(2)</t>
    <phoneticPr fontId="8" type="noConversion"/>
  </si>
  <si>
    <t>구 분</t>
    <phoneticPr fontId="8" type="noConversion"/>
  </si>
  <si>
    <t>합 계</t>
    <phoneticPr fontId="8" type="noConversion"/>
  </si>
  <si>
    <t>세 입 (A)</t>
    <phoneticPr fontId="8" type="noConversion"/>
  </si>
  <si>
    <t>세 출 (B)</t>
    <phoneticPr fontId="8" type="noConversion"/>
  </si>
  <si>
    <t>합 계(A-B)</t>
    <phoneticPr fontId="8" type="noConversion"/>
  </si>
  <si>
    <t>직 인</t>
    <phoneticPr fontId="8" type="noConversion"/>
  </si>
  <si>
    <t>1. 불부합 내역                                                </t>
    <phoneticPr fontId="8" type="noConversion"/>
  </si>
  <si>
    <t>2. 결산잔액내역                                               </t>
    <phoneticPr fontId="8" type="noConversion"/>
  </si>
  <si>
    <t>(단위 : 원)</t>
    <phoneticPr fontId="2" type="noConversion"/>
  </si>
  <si>
    <t>예금잔액  불부합  조서</t>
    <phoneticPr fontId="8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</si>
  <si>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(단위 : 원)</t>
    </r>
    <phoneticPr fontId="8" type="noConversion"/>
  </si>
  <si>
    <t>1.○○시 ○○동  ○○번지(답,  000㎡) 토지임대 수입</t>
    <phoneticPr fontId="8" type="noConversion"/>
  </si>
  <si>
    <t>(토지임대수입)</t>
    <phoneticPr fontId="8" type="noConversion"/>
  </si>
  <si>
    <t>1.○○시 ○○동  ○○번지(000㎡) 건물임대 수입</t>
    <phoneticPr fontId="8" type="noConversion"/>
  </si>
  <si>
    <t>(건물임대수입)</t>
    <phoneticPr fontId="8" type="noConversion"/>
  </si>
  <si>
    <t>4. 예금이자수입</t>
    <phoneticPr fontId="8" type="noConversion"/>
  </si>
  <si>
    <t>4. 현금처분대</t>
    <phoneticPr fontId="8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</si>
  <si>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8" type="noConversion"/>
  </si>
  <si>
    <t>증감
(D-F)</t>
    <phoneticPr fontId="2" type="noConversion"/>
  </si>
  <si>
    <t>정규직원</t>
    <phoneticPr fontId="2" type="noConversion"/>
  </si>
  <si>
    <t xml:space="preserve">기간제교원 </t>
    <phoneticPr fontId="2" type="noConversion"/>
  </si>
  <si>
    <t>합계
(C=A+B)</t>
    <phoneticPr fontId="2" type="noConversion"/>
  </si>
  <si>
    <t>소계</t>
    <phoneticPr fontId="2" type="noConversion"/>
  </si>
  <si>
    <r>
      <t xml:space="preserve">기간제교원 
4대보험
</t>
    </r>
    <r>
      <rPr>
        <b/>
        <sz val="11"/>
        <color indexed="10"/>
        <rFont val="돋움"/>
        <family val="3"/>
        <charset val="129"/>
      </rPr>
      <t>(법인에서 인건비 지급하는 사무직원 포함)
(B)</t>
    </r>
    <phoneticPr fontId="2" type="noConversion"/>
  </si>
  <si>
    <t>교원</t>
    <phoneticPr fontId="2" type="noConversion"/>
  </si>
  <si>
    <r>
      <rPr>
        <b/>
        <sz val="10"/>
        <rFont val="돋움"/>
        <family val="3"/>
        <charset val="129"/>
      </rPr>
      <t>결 산 액</t>
    </r>
    <r>
      <rPr>
        <sz val="10"/>
        <rFont val="돋움"/>
        <family val="3"/>
        <charset val="129"/>
      </rPr>
      <t xml:space="preserve">
(A)
</t>
    </r>
    <r>
      <rPr>
        <b/>
        <sz val="10"/>
        <color indexed="10"/>
        <rFont val="돋움"/>
        <family val="3"/>
        <charset val="129"/>
      </rPr>
      <t>(단위:원)</t>
    </r>
    <phoneticPr fontId="8" type="noConversion"/>
  </si>
  <si>
    <t>수익용기본재산</t>
    <phoneticPr fontId="8" type="noConversion"/>
  </si>
  <si>
    <t>법인회계</t>
    <phoneticPr fontId="8" type="noConversion"/>
  </si>
  <si>
    <r>
      <t xml:space="preserve">부족액
</t>
    </r>
    <r>
      <rPr>
        <b/>
        <sz val="11"/>
        <rFont val="돋움"/>
        <family val="3"/>
        <charset val="129"/>
      </rPr>
      <t>(E=C-D)</t>
    </r>
    <phoneticPr fontId="2" type="noConversion"/>
  </si>
  <si>
    <t>계</t>
    <phoneticPr fontId="8" type="noConversion"/>
  </si>
  <si>
    <t>2. 이월사업비</t>
    <phoneticPr fontId="8" type="noConversion"/>
  </si>
  <si>
    <t>3. 임대보증금미환급금</t>
    <phoneticPr fontId="8" type="noConversion"/>
  </si>
  <si>
    <t>정기예금</t>
    <phoneticPr fontId="8" type="noConversion"/>
  </si>
  <si>
    <t>2015학년도</t>
    <phoneticPr fontId="8" type="noConversion"/>
  </si>
  <si>
    <r>
      <t xml:space="preserve">2015학년도 법정부담금 납부액(학교에서 공단에 납부한 금액) - </t>
    </r>
    <r>
      <rPr>
        <b/>
        <sz val="11"/>
        <color indexed="10"/>
        <rFont val="돋움"/>
        <family val="3"/>
        <charset val="129"/>
      </rPr>
      <t>단위: 원</t>
    </r>
    <phoneticPr fontId="2" type="noConversion"/>
  </si>
  <si>
    <t>2015 법정부담금
전출액
(D)</t>
    <phoneticPr fontId="2" type="noConversion"/>
  </si>
  <si>
    <t>2014학년도
법정부담금 
전출액(F)</t>
    <phoneticPr fontId="2" type="noConversion"/>
  </si>
  <si>
    <t xml:space="preserve">* 법정부담금 소요액은 연금부담금, 건강보험부담금, 재해보상부담금 및 기간제교원  4대보험으로 학교회계에서 납부해야 할 총 소요예상액 </t>
    <phoneticPr fontId="2" type="noConversion"/>
  </si>
  <si>
    <r>
      <t xml:space="preserve">* 법정부담금 전출계획액은 법인회계에서 법인이 유지․경영하는 학교로 전출할 법정부담금 총액으로 </t>
    </r>
    <r>
      <rPr>
        <sz val="11"/>
        <color rgb="FFFF0000"/>
        <rFont val="돋움"/>
        <family val="3"/>
        <charset val="129"/>
      </rPr>
      <t>학교회계의 법인법정부담금(세입목) 내역과 동일</t>
    </r>
    <phoneticPr fontId="2" type="noConversion"/>
  </si>
  <si>
    <t>2015학년도 법인회계 세입결산 명세서</t>
    <phoneticPr fontId="8" type="noConversion"/>
  </si>
  <si>
    <t>5. 배당금수입</t>
    <phoneticPr fontId="8" type="noConversion"/>
  </si>
  <si>
    <t xml:space="preserve"> 1.채권 등 수입</t>
    <phoneticPr fontId="8" type="noConversion"/>
  </si>
  <si>
    <t>7. 기타수입</t>
    <phoneticPr fontId="8" type="noConversion"/>
  </si>
  <si>
    <t>6. 법인세 환급금</t>
    <phoneticPr fontId="8" type="noConversion"/>
  </si>
  <si>
    <t xml:space="preserve"> ※ 법인의 수익사업체에서 발생한 수익금을 법인일반
회계로 전출한 금액 계상</t>
    <phoneticPr fontId="8" type="noConversion"/>
  </si>
  <si>
    <t>※ 임대보증금 미환급액에 의한 잉여금</t>
    <phoneticPr fontId="8" type="noConversion"/>
  </si>
  <si>
    <t>3. 임대보증금 수입</t>
    <phoneticPr fontId="8" type="noConversion"/>
  </si>
  <si>
    <t>※ 토지, 건물 등을 임대하교 받는 보증금 수입</t>
    <phoneticPr fontId="8" type="noConversion"/>
  </si>
  <si>
    <t>※ 타 과목에 속하지 않는 기타 수입</t>
    <phoneticPr fontId="8" type="noConversion"/>
  </si>
  <si>
    <t>2015학년도 법인회계 세출결산 명세서</t>
    <phoneticPr fontId="8" type="noConversion"/>
  </si>
  <si>
    <t>1. 법정부담금</t>
    <phoneticPr fontId="8" type="noConversion"/>
  </si>
  <si>
    <t>2. 학교운영경비</t>
    <phoneticPr fontId="8" type="noConversion"/>
  </si>
  <si>
    <t>4. 교육청 대응투자비</t>
    <phoneticPr fontId="8" type="noConversion"/>
  </si>
  <si>
    <t>5. 시설사업비</t>
    <phoneticPr fontId="8" type="noConversion"/>
  </si>
  <si>
    <t>6. 교육청외 
기타지원금</t>
    <phoneticPr fontId="8" type="noConversion"/>
  </si>
  <si>
    <t>7. 기타 전출금</t>
    <phoneticPr fontId="8" type="noConversion"/>
  </si>
  <si>
    <t>2. 이자상환금</t>
    <phoneticPr fontId="8" type="noConversion"/>
  </si>
  <si>
    <t>3. 임대보증금
환급금</t>
    <phoneticPr fontId="8" type="noConversion"/>
  </si>
  <si>
    <t>    잔액지정일자 : 2016. 2. 29. ～ 3. 20. 기간 중  2015학년도 회계 마감일</t>
    <phoneticPr fontId="8" type="noConversion"/>
  </si>
  <si>
    <t>2015학년도 유지경영 학교별  법정부담금  납부액 및 법정부담금 전출액</t>
    <phoneticPr fontId="2" type="noConversion"/>
  </si>
  <si>
    <t>※ 반드시 사인, 직인이 날인된 jpeg사진 파일로 스캔 첨부</t>
    <phoneticPr fontId="8" type="noConversion"/>
  </si>
  <si>
    <t>※ 금융기관에서 발행한 잔액증명서는 스캔 첨부</t>
    <phoneticPr fontId="8" type="noConversion"/>
  </si>
  <si>
    <t>posco기부금</t>
    <phoneticPr fontId="8" type="noConversion"/>
  </si>
  <si>
    <t>posco건설기부금</t>
    <phoneticPr fontId="8" type="noConversion"/>
  </si>
  <si>
    <t>기타기부금</t>
    <phoneticPr fontId="8" type="noConversion"/>
  </si>
  <si>
    <t>계</t>
    <phoneticPr fontId="8" type="noConversion"/>
  </si>
  <si>
    <t xml:space="preserve"> </t>
    <phoneticPr fontId="8" type="noConversion"/>
  </si>
  <si>
    <t>불용품매각대</t>
    <phoneticPr fontId="8" type="noConversion"/>
  </si>
  <si>
    <t>1.포항제철고등학교 2014년 귀속 법인세 환급금</t>
    <phoneticPr fontId="8" type="noConversion"/>
  </si>
  <si>
    <t>2,광양제철고등학교 2014년 귀속 법인세 환급금</t>
    <phoneticPr fontId="8" type="noConversion"/>
  </si>
  <si>
    <t>3,포항제철공업고등학교 2014년 귀속 법인세 환급금</t>
    <phoneticPr fontId="8" type="noConversion"/>
  </si>
  <si>
    <t>4,포항제철중학교 2014년 귀속 법인세 환급금</t>
    <phoneticPr fontId="8" type="noConversion"/>
  </si>
  <si>
    <t>5,광양제철중학교 2014년 귀속 법인세 환급금</t>
    <phoneticPr fontId="8" type="noConversion"/>
  </si>
  <si>
    <t>6,포항제철동초등학교 2014년 귀속 법인세 환급금</t>
    <phoneticPr fontId="8" type="noConversion"/>
  </si>
  <si>
    <t>8,포항제철지곡초등학교 2014년 귀속 법인세 환급금</t>
    <phoneticPr fontId="8" type="noConversion"/>
  </si>
  <si>
    <t>7,포항제철서초등학교 2014년 귀속 법인세 환급금</t>
    <phoneticPr fontId="8" type="noConversion"/>
  </si>
  <si>
    <t>9,광양제철초등학교 2014년 귀속 법인세 환급금</t>
    <phoneticPr fontId="8" type="noConversion"/>
  </si>
  <si>
    <t>10,광양제철남초등학교 2014년 귀속 법인세 환급금</t>
    <phoneticPr fontId="8" type="noConversion"/>
  </si>
  <si>
    <t>11,포항제철유치원 2014년 귀속 법인세 환급금</t>
    <phoneticPr fontId="8" type="noConversion"/>
  </si>
  <si>
    <t>12,광양제철유치원 2014년 귀속 법인세 환급금</t>
    <phoneticPr fontId="8" type="noConversion"/>
  </si>
  <si>
    <t>1. 법인일반회계 2014년 귀속 법인세 환급금</t>
    <phoneticPr fontId="8" type="noConversion"/>
  </si>
  <si>
    <t>법인명 :  (학)포스코교육재단</t>
    <phoneticPr fontId="8" type="noConversion"/>
  </si>
  <si>
    <t xml:space="preserve"> (학)포스코교육재단</t>
  </si>
  <si>
    <t>2014학년도</t>
    <phoneticPr fontId="8" type="noConversion"/>
  </si>
  <si>
    <t>미수금(+)</t>
    <phoneticPr fontId="8" type="noConversion"/>
  </si>
  <si>
    <t>미지급금(-)</t>
    <phoneticPr fontId="8" type="noConversion"/>
  </si>
  <si>
    <t>예수금(-)</t>
    <phoneticPr fontId="8" type="noConversion"/>
  </si>
  <si>
    <t>퇴직적립금(-)</t>
    <phoneticPr fontId="8" type="noConversion"/>
  </si>
  <si>
    <t>3. 사유</t>
    <phoneticPr fontId="8" type="noConversion"/>
  </si>
  <si>
    <t xml:space="preserve"> ※ 2015학년도 세입세출내역(현금출납부) 별첨</t>
    <phoneticPr fontId="8" type="noConversion"/>
  </si>
  <si>
    <t>차액</t>
    <phoneticPr fontId="8" type="noConversion"/>
  </si>
  <si>
    <t>2016년   2월  29일</t>
    <phoneticPr fontId="8" type="noConversion"/>
  </si>
  <si>
    <t xml:space="preserve">                       (학)포스코교육재단 이 사 장   우 종 수   </t>
    <phoneticPr fontId="8" type="noConversion"/>
  </si>
  <si>
    <t>                      (학)포스코교유재단   재무예산팀리더  최 재 성</t>
    <phoneticPr fontId="8" type="noConversion"/>
  </si>
  <si>
    <t>보통예금</t>
    <phoneticPr fontId="8" type="noConversion"/>
  </si>
  <si>
    <t>신한은행</t>
    <phoneticPr fontId="8" type="noConversion"/>
  </si>
  <si>
    <t>100-030-051681</t>
    <phoneticPr fontId="8" type="noConversion"/>
  </si>
  <si>
    <t>2016.02.29</t>
    <phoneticPr fontId="8" type="noConversion"/>
  </si>
  <si>
    <t>100-030-323220</t>
    <phoneticPr fontId="8" type="noConversion"/>
  </si>
  <si>
    <t>MMDA</t>
    <phoneticPr fontId="8" type="noConversion"/>
  </si>
  <si>
    <t>140-010-528510</t>
    <phoneticPr fontId="8" type="noConversion"/>
  </si>
  <si>
    <t>국공채</t>
    <phoneticPr fontId="8" type="noConversion"/>
  </si>
  <si>
    <t>삼성증권</t>
    <phoneticPr fontId="8" type="noConversion"/>
  </si>
  <si>
    <t>토지주택채권223</t>
    <phoneticPr fontId="8" type="noConversion"/>
  </si>
  <si>
    <t>물가채(10-4)</t>
    <phoneticPr fontId="8" type="noConversion"/>
  </si>
  <si>
    <t>금융채</t>
    <phoneticPr fontId="8" type="noConversion"/>
  </si>
  <si>
    <t>산업은행금융(후)</t>
    <phoneticPr fontId="8" type="noConversion"/>
  </si>
  <si>
    <t>회사채</t>
    <phoneticPr fontId="8" type="noConversion"/>
  </si>
  <si>
    <t>한국투자증권</t>
    <phoneticPr fontId="8" type="noConversion"/>
  </si>
  <si>
    <t>포스코306-3</t>
    <phoneticPr fontId="8" type="noConversion"/>
  </si>
  <si>
    <t>중소기업은행</t>
    <phoneticPr fontId="8" type="noConversion"/>
  </si>
  <si>
    <t>158-076878-21-022</t>
    <phoneticPr fontId="8" type="noConversion"/>
  </si>
  <si>
    <t>158-076878-21-024</t>
    <phoneticPr fontId="8" type="noConversion"/>
  </si>
  <si>
    <t>우리은행</t>
    <phoneticPr fontId="8" type="noConversion"/>
  </si>
  <si>
    <t>1020-916-613527</t>
    <phoneticPr fontId="8" type="noConversion"/>
  </si>
  <si>
    <t>잔        액</t>
    <phoneticPr fontId="8" type="noConversion"/>
  </si>
  <si>
    <t>결산금액(1)</t>
    <phoneticPr fontId="8" type="noConversion"/>
  </si>
  <si>
    <t>잔액증명서(2)</t>
    <phoneticPr fontId="8" type="noConversion"/>
  </si>
  <si>
    <t>차액(1-2)</t>
    <phoneticPr fontId="8" type="noConversion"/>
  </si>
  <si>
    <t>잔액
지정일자</t>
    <phoneticPr fontId="8" type="noConversion"/>
  </si>
  <si>
    <t>※ 차액발생원인: 채권매입시 매입원금에 경과이자분이 포함되어 있음</t>
    <phoneticPr fontId="8" type="noConversion"/>
  </si>
  <si>
    <t>기본재산포함</t>
  </si>
  <si>
    <t>채권경과이자분</t>
  </si>
  <si>
    <t>일반자금포함</t>
  </si>
  <si>
    <t>법인회계</t>
    <phoneticPr fontId="8" type="noConversion"/>
  </si>
  <si>
    <t>학교법인 포스코교육재단  회계 세입·세출 결산서</t>
    <phoneticPr fontId="8" type="noConversion"/>
  </si>
  <si>
    <t>2016.  04. 14</t>
    <phoneticPr fontId="8" type="noConversion"/>
  </si>
  <si>
    <t>학교법인  포스코교육재단</t>
    <phoneticPr fontId="8" type="noConversion"/>
  </si>
  <si>
    <t>1. 이사회 회의비</t>
    <phoneticPr fontId="8" type="noConversion"/>
  </si>
  <si>
    <t xml:space="preserve"> 2. 통신비</t>
    <phoneticPr fontId="8" type="noConversion"/>
  </si>
  <si>
    <t xml:space="preserve"> 3. 수도료</t>
    <phoneticPr fontId="8" type="noConversion"/>
  </si>
  <si>
    <t xml:space="preserve"> 1. 전기료</t>
    <phoneticPr fontId="8" type="noConversion"/>
  </si>
  <si>
    <t xml:space="preserve"> 5. 사택공과금</t>
    <phoneticPr fontId="8" type="noConversion"/>
  </si>
  <si>
    <t>1. 난방연료비</t>
    <phoneticPr fontId="8" type="noConversion"/>
  </si>
  <si>
    <t>1. 차량운영비</t>
    <phoneticPr fontId="8" type="noConversion"/>
  </si>
  <si>
    <t>1. 비품및집기취득비</t>
    <phoneticPr fontId="8" type="noConversion"/>
  </si>
  <si>
    <t>1. 전산수수료</t>
    <phoneticPr fontId="8" type="noConversion"/>
  </si>
  <si>
    <t>3. 기타수수료</t>
    <phoneticPr fontId="8" type="noConversion"/>
  </si>
  <si>
    <t>4. 전산비품수선비</t>
    <phoneticPr fontId="8" type="noConversion"/>
  </si>
  <si>
    <t>5. 일반비품수선비</t>
    <phoneticPr fontId="8" type="noConversion"/>
  </si>
  <si>
    <t>1. 일반용품 및 소모품비</t>
    <phoneticPr fontId="8" type="noConversion"/>
  </si>
  <si>
    <t>2. 전산용품비</t>
    <phoneticPr fontId="8" type="noConversion"/>
  </si>
  <si>
    <t>3. 포상및기념품비</t>
    <phoneticPr fontId="8" type="noConversion"/>
  </si>
  <si>
    <t>1. 간행물및홍보물발간비</t>
    <phoneticPr fontId="8" type="noConversion"/>
  </si>
  <si>
    <t>2. 도서구입비 등</t>
    <phoneticPr fontId="8" type="noConversion"/>
  </si>
  <si>
    <t>1. 화재보험료</t>
    <phoneticPr fontId="8" type="noConversion"/>
  </si>
  <si>
    <t>1. 시설사업비</t>
    <phoneticPr fontId="8" type="noConversion"/>
  </si>
  <si>
    <t>계</t>
    <phoneticPr fontId="8" type="noConversion"/>
  </si>
  <si>
    <t>1. 포철고 인조잔디구장 조성비</t>
    <phoneticPr fontId="8" type="noConversion"/>
  </si>
  <si>
    <t>1. 법인사무실 전기 및 건물소보수비</t>
    <phoneticPr fontId="8" type="noConversion"/>
  </si>
  <si>
    <t>2. 오수관로준설 및 음향장비 설비유지비</t>
    <phoneticPr fontId="8" type="noConversion"/>
  </si>
  <si>
    <t>3. 재선충병 예방작업 등 녹화관리비</t>
    <phoneticPr fontId="8" type="noConversion"/>
  </si>
  <si>
    <t>2. 학교시설대보수비</t>
    <phoneticPr fontId="8" type="noConversion"/>
  </si>
  <si>
    <t>2. 용역비</t>
    <phoneticPr fontId="8" type="noConversion"/>
  </si>
  <si>
    <t>3. 회의비</t>
    <phoneticPr fontId="8" type="noConversion"/>
  </si>
  <si>
    <t>4. 활동비</t>
    <phoneticPr fontId="8" type="noConversion"/>
  </si>
  <si>
    <t>5. 복리후생비</t>
    <phoneticPr fontId="8" type="noConversion"/>
  </si>
  <si>
    <t>6. 행사비</t>
    <phoneticPr fontId="8" type="noConversion"/>
  </si>
  <si>
    <t>7. 교육훈련비</t>
    <phoneticPr fontId="8" type="noConversion"/>
  </si>
  <si>
    <t>8. 잡지출</t>
    <phoneticPr fontId="8" type="noConversion"/>
  </si>
  <si>
    <t>9. 비전사업비</t>
    <phoneticPr fontId="8" type="noConversion"/>
  </si>
  <si>
    <t xml:space="preserve"> </t>
    <phoneticPr fontId="8" type="noConversion"/>
  </si>
  <si>
    <t xml:space="preserve"> 4. 세금(축구장부지 재산세,취득세)</t>
    <phoneticPr fontId="8" type="noConversion"/>
  </si>
  <si>
    <t>2. 사택 임차보증금</t>
    <phoneticPr fontId="8" type="noConversion"/>
  </si>
  <si>
    <t>2015학년도 학교법인 포스코교육재단 세입․세출 결산서</t>
    <phoneticPr fontId="8" type="noConversion"/>
  </si>
  <si>
    <t>1. 세입․세출 예산액  :  금 삼백사십오억일천육백오십팔만오천원(￦34,516,585,000)</t>
    <phoneticPr fontId="8" type="noConversion"/>
  </si>
  <si>
    <t>2. 세 입 결 산(A)  :  금 삼백사십오억일천칠백칠십구만사천팔백사십원(￦34,517,794,840)</t>
    <phoneticPr fontId="8" type="noConversion"/>
  </si>
  <si>
    <t>3. 세 출 결 산(B)  :  금 삼백삼십억팔천팔백육만이천사백이십원(￦33,088,062,420)</t>
    <phoneticPr fontId="8" type="noConversion"/>
  </si>
  <si>
    <t>4. 차인잔액(C=A-B) : 금 일십사억이천구백칠십삼만이천사백이십원(￦1,429,732,420)</t>
    <phoneticPr fontId="8" type="noConversion"/>
  </si>
  <si>
    <t>   ◦ 다음연도 이월액(C=D+E) : 금 일십사억이천구백칠십삼만이천사백이십원(￦1,429,732,420)</t>
    <phoneticPr fontId="8" type="noConversion"/>
  </si>
  <si>
    <t>    - 순세계잉여금(E): 금 일십사억이천구백칠십삼만이천사백이십원(￦1,429,732,420)</t>
    <phoneticPr fontId="8" type="noConversion"/>
  </si>
  <si>
    <t>1. 2014년 귀속 법인세 환급금 수입</t>
    <phoneticPr fontId="8" type="noConversion"/>
  </si>
  <si>
    <t>1. 봉급</t>
    <phoneticPr fontId="8" type="noConversion"/>
  </si>
  <si>
    <t>1. 정액수당</t>
    <phoneticPr fontId="8" type="noConversion"/>
  </si>
  <si>
    <t>2. 기타제수당</t>
    <phoneticPr fontId="8" type="noConversion"/>
  </si>
  <si>
    <t>1. 출장여비</t>
    <phoneticPr fontId="8" type="noConversion"/>
  </si>
  <si>
    <t>법인명 :  (학)포스코교육재단</t>
    <phoneticPr fontId="2" type="noConversion"/>
  </si>
  <si>
    <t>포항제철고등학교</t>
  </si>
  <si>
    <t>광양제철고등학교</t>
  </si>
  <si>
    <t>인천포스코고등학교</t>
  </si>
  <si>
    <t>포항제철공업고등학교</t>
  </si>
  <si>
    <t>포항제철중학교</t>
  </si>
  <si>
    <t>광양제철중학교</t>
  </si>
  <si>
    <t>포항제철동초등학교</t>
  </si>
  <si>
    <t>포항제철서초등학교</t>
  </si>
  <si>
    <t>포항제철지곡초등학교</t>
  </si>
  <si>
    <t>광양제철초등학교</t>
  </si>
  <si>
    <t>광양제철남초등학교</t>
  </si>
  <si>
    <t>포항제철유치원</t>
  </si>
  <si>
    <t>광양제철유치원</t>
  </si>
  <si>
    <t>법인명 :  (학)포스코교육재단</t>
    <phoneticPr fontId="8" type="noConversion"/>
  </si>
  <si>
    <t>1. 장기대여금상환수입</t>
    <phoneticPr fontId="8" type="noConversion"/>
  </si>
  <si>
    <t>2. 임차보증금회수수입</t>
    <phoneticPr fontId="8" type="noConversion"/>
  </si>
  <si>
    <t>2. 초등창의교재인세수입</t>
    <phoneticPr fontId="8" type="noConversion"/>
  </si>
  <si>
    <t>3. 장기대여금이자수입</t>
    <phoneticPr fontId="8" type="noConversion"/>
  </si>
  <si>
    <t>4. 신용카드포인트캐쉬백전환금수입</t>
    <phoneticPr fontId="8" type="noConversion"/>
  </si>
  <si>
    <t>5. 반사판부지 임대료수입</t>
    <phoneticPr fontId="8" type="noConversion"/>
  </si>
  <si>
    <t>6. 기타잡수입</t>
    <phoneticPr fontId="8" type="noConversion"/>
  </si>
  <si>
    <t>1. 임차료</t>
    <phoneticPr fontId="8" type="noConversion"/>
  </si>
  <si>
    <t>2. 법률자문수수료</t>
    <phoneticPr fontId="8" type="noConversion"/>
  </si>
  <si>
    <t>2. 부담금</t>
    <phoneticPr fontId="8" type="noConversion"/>
  </si>
  <si>
    <t>1.포항제철고등학교 2014년 귀속 법인세 환급금</t>
  </si>
  <si>
    <t>1.포항제철고등학교 교육청대응투자비 전출금</t>
  </si>
  <si>
    <t>2.광양제철고등학교 2014년 귀속 법인세 환급금</t>
  </si>
  <si>
    <t>3.포항제철공업고등학교 2014년 귀속 법인세 환급금</t>
  </si>
  <si>
    <t>4.포항제철중학교 2014년 귀속 법인세 환급금</t>
  </si>
  <si>
    <t>5.광양제철중학교 2014년 귀속 법인세 환급금</t>
  </si>
  <si>
    <t>6.포항제철동초등학교 2014년 귀속 법인세 환급금</t>
  </si>
  <si>
    <t>7.포항제철서초등학교 2014년 귀속 법인세 환급금</t>
  </si>
  <si>
    <t>8.포항제철지곡초등학교 2014년 귀속 법인세 환급금</t>
  </si>
  <si>
    <t>9.광양제철초등학교 2014년 귀속 법인세 환급금</t>
  </si>
  <si>
    <t>10.광양제철남초등학교 2014년 귀속 법인세 환급금</t>
  </si>
  <si>
    <t>11.포항제철유치원 2014년 귀속 법인세 환급금</t>
  </si>
  <si>
    <t>12.광양제철유치원 2014년 귀속 법인세 환급금</t>
  </si>
  <si>
    <t>2.광양제철고등학교 교육청대응투자비 전출금</t>
  </si>
  <si>
    <t>3.포항제철공업고등학교교육청대응투자비 전출금</t>
  </si>
  <si>
    <t>4.포항제철중학교 교육청대응투자비 전출금</t>
  </si>
  <si>
    <t>5.광양제철중학교 교육청대응투자비 전출금</t>
  </si>
  <si>
    <t>6.포항제철동초등학교 교육청대응투자비 전출금</t>
  </si>
  <si>
    <t>7.포항제철지곡초등학교교육청대응투자비 전출금</t>
  </si>
  <si>
    <t>8.광양제철초등학교 교육청대응투자비 전출금</t>
  </si>
  <si>
    <t>9.광양제철남초등학교 교육청대응투자비 전출금</t>
  </si>
  <si>
    <t>1. 포항제철고등학교 시설대보수비</t>
  </si>
  <si>
    <t>1. 포항제철고등학교 법정부담금 전출금</t>
  </si>
  <si>
    <t>2. 광양제철고등학교 시설대보수비</t>
  </si>
  <si>
    <t>2. 광양제철고등학교 법정부담금 전출금</t>
  </si>
  <si>
    <t>3. 포항제철공업고등학교 시설대보수비</t>
  </si>
  <si>
    <t>4. 포항제철공업고등학교 법정부담금 전출금</t>
  </si>
  <si>
    <t>4. 포항제철중학교 시설대보수비</t>
  </si>
  <si>
    <t>5. 포항제철중학교 법정부담금 전출금</t>
  </si>
  <si>
    <t>5. 광양제철중학교 시설대보수비</t>
  </si>
  <si>
    <t>6. 광양제철중학교 법정부담금 전출금</t>
  </si>
  <si>
    <t>6. 포항제철동초등학교 시설대보수비</t>
  </si>
  <si>
    <t>7. 포항제철동초등학교 법정부담금 전출금</t>
  </si>
  <si>
    <t>7. 포항제철서초등학교 시설대보수비</t>
  </si>
  <si>
    <t>8. 포항제철서초등학교 법정부담금 전출금</t>
  </si>
  <si>
    <t>8. 포항제철지곡초등학교 시설대보수비</t>
  </si>
  <si>
    <t>9. 포항제철지곡초등학교 법정부담금 전출금</t>
  </si>
  <si>
    <t>9. 광양제철초등학교 시설대보수비</t>
  </si>
  <si>
    <t>10. 광양제철초등학교 법정부담금 전출금</t>
  </si>
  <si>
    <t>10. 광양제철남초등학교 시설대보수비</t>
  </si>
  <si>
    <t>11. 광양제철남초등학교 법정부담금 전출금</t>
  </si>
  <si>
    <t>11. 포항제철유치원 시설대보수비</t>
  </si>
  <si>
    <t>12. 포항제철유치원 법정부담금 전출금</t>
  </si>
  <si>
    <t>12. 광양제철유치원 시설대보수비</t>
  </si>
  <si>
    <t>13. 광양제철유치원 법정부담금 전출금</t>
  </si>
  <si>
    <t>3. 인천포스코고등학교 법정부담금 전출금</t>
    <phoneticPr fontId="8" type="noConversion"/>
  </si>
  <si>
    <t>1.포항제철고등학교 학교운영경비 전출금</t>
    <phoneticPr fontId="8" type="noConversion"/>
  </si>
  <si>
    <t>4. 포항제철공업고등학교 학교운영경비 전출금</t>
    <phoneticPr fontId="8" type="noConversion"/>
  </si>
  <si>
    <t>5. 포항제철중학교 학교운영경비 전출금</t>
    <phoneticPr fontId="8" type="noConversion"/>
  </si>
  <si>
    <t>6. 광양제철중학교 학교운영경비 전출금</t>
    <phoneticPr fontId="8" type="noConversion"/>
  </si>
  <si>
    <t>7. 포항제철동초등학교 학교운영경비 전출금</t>
    <phoneticPr fontId="8" type="noConversion"/>
  </si>
  <si>
    <t>8. 포항제철서초등학교 학교운영경비 전출금</t>
    <phoneticPr fontId="8" type="noConversion"/>
  </si>
  <si>
    <t>9. 포항제철지곡초등학교 학교운영경비 전출금</t>
    <phoneticPr fontId="8" type="noConversion"/>
  </si>
  <si>
    <t>11. 광양제철남초등학교 학교운영경비 전출금</t>
    <phoneticPr fontId="8" type="noConversion"/>
  </si>
  <si>
    <t>13. 광양제철유치원 학교운영경비 전출금</t>
    <phoneticPr fontId="8" type="noConversion"/>
  </si>
  <si>
    <t>12. 포항제철유치원 학교운영경비 전출금</t>
    <phoneticPr fontId="8" type="noConversion"/>
  </si>
  <si>
    <t>10. 광양제철초등학교 학교운영경비 전출금</t>
    <phoneticPr fontId="8" type="noConversion"/>
  </si>
  <si>
    <t>3. 인천포스코고등학교 학교운영경비 전출금</t>
    <phoneticPr fontId="8" type="noConversion"/>
  </si>
  <si>
    <t>2. 광양제철고등학교 학교운영경비 전출금</t>
    <phoneticPr fontId="8" type="noConversion"/>
  </si>
  <si>
    <t>3. 법인세환급금</t>
    <phoneticPr fontId="8" type="noConversion"/>
  </si>
  <si>
    <t>(학교분)</t>
    <phoneticPr fontId="8" type="noConversion"/>
  </si>
  <si>
    <t>2. 법인세 환급금</t>
    <phoneticPr fontId="8" type="noConversion"/>
  </si>
  <si>
    <t>(학교분)</t>
    <phoneticPr fontId="8" type="noConversion"/>
  </si>
  <si>
    <t>1.㈜posco 주식 배당금 수입</t>
    <phoneticPr fontId="8" type="noConversion"/>
  </si>
  <si>
    <t>1.수익용기본재산 이자 수입</t>
    <phoneticPr fontId="8" type="noConversion"/>
  </si>
  <si>
    <t>일반자금 이자수입</t>
    <phoneticPr fontId="8" type="noConversion"/>
  </si>
  <si>
    <t>1. 이사회 개최 참석 수당</t>
    <phoneticPr fontId="8" type="noConversion"/>
  </si>
  <si>
    <t xml:space="preserve">1. 이사회 개최 참석 이사 여비 </t>
    <phoneticPr fontId="8" type="noConversion"/>
  </si>
  <si>
    <t>1. 정년퇴임 교장 퇴직공로금</t>
    <phoneticPr fontId="8" type="noConversion"/>
  </si>
  <si>
    <t>8. 운송비 등</t>
    <phoneticPr fontId="8" type="noConversion"/>
  </si>
  <si>
    <t xml:space="preserve">   기타수용비</t>
    <phoneticPr fontId="8" type="noConversion"/>
  </si>
  <si>
    <t>1. 주택매입자금 장기대여금</t>
    <phoneticPr fontId="8" type="noConversion"/>
  </si>
  <si>
    <t>해</t>
    <phoneticPr fontId="8" type="noConversion"/>
  </si>
  <si>
    <t>당</t>
    <phoneticPr fontId="8" type="noConversion"/>
  </si>
  <si>
    <t>없</t>
    <phoneticPr fontId="8" type="noConversion"/>
  </si>
  <si>
    <t>음</t>
    <phoneticPr fontId="8" type="noConversion"/>
  </si>
  <si>
    <t>사무비</t>
  </si>
  <si>
    <t>인건비</t>
  </si>
  <si>
    <t>정액수당</t>
  </si>
  <si>
    <t>임원 및 사무직원 수당</t>
  </si>
  <si>
    <t>퇴직금</t>
  </si>
  <si>
    <t>교원퇴직금</t>
  </si>
  <si>
    <t>부담금</t>
  </si>
  <si>
    <t>사무직원 연금부담금 등</t>
  </si>
  <si>
    <t>수용비</t>
  </si>
  <si>
    <t>용역비</t>
  </si>
  <si>
    <t>기타특별용역비 등</t>
  </si>
  <si>
    <t>잡지출</t>
  </si>
  <si>
    <t>기타잡지출</t>
  </si>
  <si>
    <t>수수료</t>
  </si>
  <si>
    <t>전산수수료 등</t>
  </si>
  <si>
    <t>재산조성비</t>
  </si>
  <si>
    <t>재산관리비</t>
  </si>
  <si>
    <t>재산유지비</t>
  </si>
  <si>
    <t>설비유지비 등</t>
  </si>
  <si>
    <t>학교시설대보수비</t>
  </si>
  <si>
    <t>임원 및 사무직원 학비보조수당 소요 증가</t>
  </si>
  <si>
    <t>교원퇴직금 소요 증가</t>
  </si>
  <si>
    <t>사학연금부담금 등 소요 감소</t>
  </si>
  <si>
    <t>기타특별용역비 소요 증가</t>
  </si>
  <si>
    <t>기타잡지출 소요 증가</t>
  </si>
  <si>
    <t>전산수수료 등 소요 감소</t>
  </si>
  <si>
    <t>화상회의 설비유지비 등 소요 증가</t>
  </si>
  <si>
    <t>학교시설 대보수비 소요 감소</t>
  </si>
  <si>
    <t>    - 이월 사업비(D): 금 영원(￦0)</t>
    <phoneticPr fontId="8" type="noConversion"/>
  </si>
  <si>
    <t xml:space="preserve"> </t>
    <phoneticPr fontId="8" type="noConversion"/>
  </si>
  <si>
    <t xml:space="preserve"> </t>
    <phoneticPr fontId="8" type="noConversion"/>
  </si>
  <si>
    <t xml:space="preserve"> </t>
    <phoneticPr fontId="8" type="noConversion"/>
  </si>
  <si>
    <t xml:space="preserve">   (첫번째 이자 수취시 정산 후 경과이자분은 차기 기본재산 운영시 재투자 됨)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</si>
</sst>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_-* #,##0.0_-;\-* #,##0.0_-;_-* &quot;-&quot;_-;_-@_-"/>
    <numFmt numFmtId="179" formatCode="#,##0_ "/>
    <numFmt numFmtId="180" formatCode="\(#,##0\)"/>
    <numFmt numFmtId="181" formatCode="0.0"/>
    <numFmt numFmtId="182" formatCode="&quot;₩&quot;#,##0;&quot;₩&quot;\-&quot;₩&quot;#,##0"/>
    <numFmt numFmtId="183" formatCode="#,##0;[Red]#,##0"/>
  </numFmts>
  <fonts count="87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sz val="18"/>
      <name val="HY헤드라인M"/>
      <family val="1"/>
      <charset val="129"/>
    </font>
    <font>
      <b/>
      <sz val="16"/>
      <name val="HY헤드라인M"/>
      <family val="1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HY헤드라인M"/>
      <family val="1"/>
      <charset val="129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sz val="12"/>
      <color indexed="8"/>
      <name val="돋움"/>
      <family val="3"/>
      <charset val="129"/>
    </font>
    <font>
      <sz val="12"/>
      <color indexed="8"/>
      <name val="한컴바탕"/>
      <family val="1"/>
      <charset val="129"/>
    </font>
    <font>
      <sz val="11"/>
      <name val="한컴바탕"/>
      <family val="1"/>
      <charset val="129"/>
    </font>
    <font>
      <b/>
      <sz val="20"/>
      <color indexed="8"/>
      <name val="한컴바탕"/>
      <family val="1"/>
      <charset val="129"/>
    </font>
    <font>
      <b/>
      <sz val="13"/>
      <color indexed="8"/>
      <name val="한컴바탕"/>
      <family val="1"/>
      <charset val="129"/>
    </font>
    <font>
      <b/>
      <sz val="15"/>
      <color indexed="8"/>
      <name val="한컴바탕"/>
      <family val="1"/>
      <charset val="129"/>
    </font>
    <font>
      <sz val="13"/>
      <color indexed="8"/>
      <name val="한컴바탕"/>
      <family val="1"/>
      <charset val="129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sz val="10"/>
      <color indexed="8"/>
      <name val="돋움"/>
      <family val="3"/>
      <charset val="129"/>
    </font>
    <font>
      <sz val="12"/>
      <name val="한컴바탕"/>
      <family val="1"/>
      <charset val="129"/>
    </font>
    <font>
      <sz val="9"/>
      <color indexed="81"/>
      <name val="맑은 고딕"/>
      <family val="3"/>
      <charset val="129"/>
    </font>
    <font>
      <b/>
      <sz val="16"/>
      <name val="돋움"/>
      <family val="3"/>
      <charset val="129"/>
    </font>
    <font>
      <sz val="9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6"/>
      <color indexed="8"/>
      <name val="HY헤드라인M"/>
      <family val="1"/>
      <charset val="129"/>
    </font>
    <font>
      <sz val="12"/>
      <name val="휴먼명조"/>
      <family val="3"/>
      <charset val="129"/>
    </font>
    <font>
      <b/>
      <sz val="11"/>
      <color indexed="10"/>
      <name val="돋움"/>
      <family val="3"/>
      <charset val="129"/>
    </font>
    <font>
      <b/>
      <sz val="10"/>
      <color indexed="1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9"/>
      <color rgb="FFFF0000"/>
      <name val="돋움"/>
      <family val="3"/>
      <charset val="129"/>
    </font>
    <font>
      <b/>
      <sz val="11"/>
      <color rgb="FF0070C0"/>
      <name val="한컴바탕"/>
      <family val="1"/>
      <charset val="129"/>
    </font>
    <font>
      <sz val="11"/>
      <color rgb="FFFF0000"/>
      <name val="돋움"/>
      <family val="3"/>
      <charset val="129"/>
    </font>
    <font>
      <b/>
      <sz val="11"/>
      <color rgb="FFFF0000"/>
      <name val="한컴바탕"/>
      <family val="1"/>
      <charset val="129"/>
    </font>
    <font>
      <sz val="12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rgb="FFFF0000"/>
      <name val="굴림"/>
      <family val="3"/>
      <charset val="129"/>
    </font>
    <font>
      <sz val="11"/>
      <color rgb="FFFF0000"/>
      <name val="굴림"/>
      <family val="3"/>
      <charset val="129"/>
    </font>
    <font>
      <sz val="12"/>
      <name val="바탕"/>
      <family val="1"/>
      <charset val="129"/>
    </font>
    <font>
      <sz val="11"/>
      <name val="휴먼명조"/>
      <family val="3"/>
      <charset val="129"/>
    </font>
    <font>
      <b/>
      <sz val="18"/>
      <color indexed="8"/>
      <name val="한컴바탕"/>
      <family val="1"/>
      <charset val="129"/>
    </font>
    <font>
      <sz val="11"/>
      <name val="굴림"/>
      <family val="3"/>
      <charset val="129"/>
    </font>
    <font>
      <b/>
      <sz val="11"/>
      <name val="굴림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1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/>
      <bottom style="thin">
        <color theme="2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3">
    <xf numFmtId="0" fontId="0" fillId="0" borderId="0"/>
    <xf numFmtId="0" fontId="2" fillId="0" borderId="0"/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180" fontId="7" fillId="0" borderId="0" applyFill="0" applyBorder="0" applyAlignment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 applyNumberFormat="0" applyAlignment="0">
      <alignment horizontal="left"/>
    </xf>
    <xf numFmtId="0" fontId="3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7" fillId="0" borderId="0"/>
    <xf numFmtId="0" fontId="40" fillId="0" borderId="0" applyNumberFormat="0" applyAlignment="0">
      <alignment horizontal="left"/>
    </xf>
    <xf numFmtId="38" fontId="41" fillId="16" borderId="0" applyNumberFormat="0" applyBorder="0" applyAlignment="0" applyProtection="0"/>
    <xf numFmtId="0" fontId="42" fillId="0" borderId="1" applyNumberFormat="0" applyAlignment="0" applyProtection="0">
      <alignment horizontal="left" vertical="center"/>
    </xf>
    <xf numFmtId="0" fontId="42" fillId="0" borderId="2">
      <alignment horizontal="left" vertical="center"/>
    </xf>
    <xf numFmtId="10" fontId="41" fillId="17" borderId="3" applyNumberFormat="0" applyBorder="0" applyAlignment="0" applyProtection="0"/>
    <xf numFmtId="182" fontId="7" fillId="0" borderId="0"/>
    <xf numFmtId="0" fontId="24" fillId="0" borderId="0"/>
    <xf numFmtId="10" fontId="24" fillId="0" borderId="0" applyFont="0" applyFill="0" applyBorder="0" applyAlignment="0" applyProtection="0"/>
    <xf numFmtId="30" fontId="47" fillId="0" borderId="0" applyNumberFormat="0" applyFill="0" applyBorder="0" applyAlignment="0" applyProtection="0">
      <alignment horizontal="left"/>
    </xf>
    <xf numFmtId="40" fontId="48" fillId="0" borderId="0" applyBorder="0">
      <alignment horizontal="right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2" borderId="4" applyNumberFormat="0" applyAlignment="0" applyProtection="0">
      <alignment vertical="center"/>
    </xf>
    <xf numFmtId="0" fontId="7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3" borderId="0" applyNumberFormat="0" applyBorder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5" fillId="23" borderId="5" applyNumberFormat="0" applyFont="0" applyAlignment="0" applyProtection="0">
      <alignment vertical="center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0" borderId="0"/>
    <xf numFmtId="0" fontId="27" fillId="0" borderId="0" applyNumberFormat="0" applyFill="0" applyBorder="0" applyAlignment="0" applyProtection="0">
      <alignment vertical="center"/>
    </xf>
    <xf numFmtId="0" fontId="28" fillId="25" borderId="6" applyNumberFormat="0" applyAlignment="0" applyProtection="0">
      <alignment vertical="center"/>
    </xf>
    <xf numFmtId="0" fontId="7" fillId="0" borderId="0">
      <alignment vertical="center"/>
    </xf>
    <xf numFmtId="41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7" borderId="4" applyNumberFormat="0" applyAlignment="0" applyProtection="0">
      <alignment vertical="center"/>
    </xf>
    <xf numFmtId="4" fontId="22" fillId="0" borderId="0">
      <protection locked="0"/>
    </xf>
    <xf numFmtId="0" fontId="7" fillId="0" borderId="0">
      <protection locked="0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" fillId="0" borderId="0"/>
    <xf numFmtId="0" fontId="36" fillId="0" borderId="0"/>
    <xf numFmtId="0" fontId="37" fillId="4" borderId="0" applyNumberFormat="0" applyBorder="0" applyAlignment="0" applyProtection="0">
      <alignment vertical="center"/>
    </xf>
    <xf numFmtId="0" fontId="38" fillId="22" borderId="12" applyNumberFormat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2" fillId="0" borderId="0"/>
    <xf numFmtId="0" fontId="7" fillId="0" borderId="0"/>
  </cellStyleXfs>
  <cellXfs count="432">
    <xf numFmtId="0" fontId="0" fillId="0" borderId="0" xfId="0"/>
    <xf numFmtId="0" fontId="7" fillId="0" borderId="0" xfId="92" applyFont="1" applyBorder="1"/>
    <xf numFmtId="0" fontId="7" fillId="0" borderId="0" xfId="92" applyFont="1" applyBorder="1" applyAlignment="1">
      <alignment vertical="center"/>
    </xf>
    <xf numFmtId="41" fontId="7" fillId="0" borderId="0" xfId="65" applyFont="1" applyBorder="1"/>
    <xf numFmtId="41" fontId="9" fillId="0" borderId="0" xfId="65" applyFont="1" applyBorder="1" applyAlignment="1">
      <alignment horizontal="center" vertical="center"/>
    </xf>
    <xf numFmtId="0" fontId="9" fillId="0" borderId="0" xfId="92" applyFont="1" applyBorder="1" applyAlignment="1">
      <alignment horizontal="center" vertical="center"/>
    </xf>
    <xf numFmtId="0" fontId="12" fillId="0" borderId="13" xfId="0" applyFont="1" applyBorder="1"/>
    <xf numFmtId="0" fontId="12" fillId="0" borderId="14" xfId="0" applyFont="1" applyBorder="1"/>
    <xf numFmtId="0" fontId="12" fillId="0" borderId="0" xfId="0" applyFont="1"/>
    <xf numFmtId="0" fontId="12" fillId="0" borderId="15" xfId="0" applyFont="1" applyBorder="1"/>
    <xf numFmtId="0" fontId="12" fillId="0" borderId="0" xfId="0" applyFont="1" applyBorder="1"/>
    <xf numFmtId="0" fontId="12" fillId="0" borderId="16" xfId="0" applyFont="1" applyBorder="1"/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/>
    <xf numFmtId="0" fontId="12" fillId="0" borderId="18" xfId="0" applyFont="1" applyBorder="1"/>
    <xf numFmtId="0" fontId="12" fillId="0" borderId="19" xfId="0" applyFont="1" applyBorder="1"/>
    <xf numFmtId="0" fontId="10" fillId="0" borderId="0" xfId="92" applyFont="1" applyBorder="1" applyAlignment="1">
      <alignment horizontal="center" vertical="center"/>
    </xf>
    <xf numFmtId="3" fontId="7" fillId="0" borderId="0" xfId="91" applyNumberFormat="1" applyFont="1"/>
    <xf numFmtId="3" fontId="10" fillId="0" borderId="0" xfId="91" applyNumberFormat="1" applyFont="1"/>
    <xf numFmtId="3" fontId="10" fillId="0" borderId="0" xfId="91" applyNumberFormat="1" applyFont="1" applyAlignment="1">
      <alignment vertical="center"/>
    </xf>
    <xf numFmtId="3" fontId="10" fillId="0" borderId="0" xfId="91" applyNumberFormat="1" applyFont="1" applyAlignment="1">
      <alignment horizontal="right"/>
    </xf>
    <xf numFmtId="3" fontId="10" fillId="0" borderId="0" xfId="91" applyNumberFormat="1" applyFont="1" applyAlignment="1">
      <alignment horizontal="center" vertical="center"/>
    </xf>
    <xf numFmtId="0" fontId="6" fillId="0" borderId="3" xfId="92" applyFont="1" applyBorder="1" applyAlignment="1">
      <alignment horizontal="center" vertical="center"/>
    </xf>
    <xf numFmtId="41" fontId="6" fillId="0" borderId="3" xfId="65" applyFont="1" applyBorder="1" applyAlignment="1">
      <alignment horizontal="center" vertical="center"/>
    </xf>
    <xf numFmtId="3" fontId="6" fillId="0" borderId="79" xfId="91" applyNumberFormat="1" applyFont="1" applyBorder="1" applyAlignment="1">
      <alignment horizontal="center" vertical="center"/>
    </xf>
    <xf numFmtId="3" fontId="6" fillId="0" borderId="0" xfId="91" applyNumberFormat="1" applyFont="1" applyAlignment="1">
      <alignment horizontal="center" vertical="center"/>
    </xf>
    <xf numFmtId="3" fontId="9" fillId="0" borderId="80" xfId="91" applyNumberFormat="1" applyFont="1" applyBorder="1" applyAlignment="1">
      <alignment vertical="center"/>
    </xf>
    <xf numFmtId="41" fontId="6" fillId="31" borderId="81" xfId="0" applyNumberFormat="1" applyFont="1" applyFill="1" applyBorder="1" applyAlignment="1">
      <alignment horizontal="center" vertical="center" wrapText="1"/>
    </xf>
    <xf numFmtId="3" fontId="10" fillId="0" borderId="0" xfId="91" applyNumberFormat="1" applyFont="1" applyAlignment="1">
      <alignment horizontal="left" vertical="center"/>
    </xf>
    <xf numFmtId="3" fontId="13" fillId="31" borderId="0" xfId="91" applyNumberFormat="1" applyFont="1" applyFill="1" applyBorder="1" applyAlignment="1">
      <alignment vertical="center"/>
    </xf>
    <xf numFmtId="41" fontId="54" fillId="0" borderId="0" xfId="66" applyFont="1" applyAlignment="1">
      <alignment horizontal="center" vertical="center"/>
    </xf>
    <xf numFmtId="41" fontId="55" fillId="0" borderId="0" xfId="66" applyFont="1" applyAlignment="1">
      <alignment horizontal="left" vertical="center"/>
    </xf>
    <xf numFmtId="41" fontId="54" fillId="0" borderId="0" xfId="66" applyFont="1" applyAlignment="1">
      <alignment horizontal="left" vertical="center"/>
    </xf>
    <xf numFmtId="41" fontId="56" fillId="0" borderId="0" xfId="66" applyFont="1" applyAlignment="1">
      <alignment horizontal="left" vertical="center"/>
    </xf>
    <xf numFmtId="41" fontId="58" fillId="0" borderId="0" xfId="66" applyFont="1" applyAlignment="1">
      <alignment horizontal="left" vertical="center"/>
    </xf>
    <xf numFmtId="41" fontId="72" fillId="27" borderId="0" xfId="66" applyFont="1" applyFill="1" applyAlignment="1">
      <alignment horizontal="center" vertical="center"/>
    </xf>
    <xf numFmtId="0" fontId="60" fillId="0" borderId="0" xfId="90" applyFont="1" applyAlignment="1">
      <alignment vertical="center"/>
    </xf>
    <xf numFmtId="0" fontId="14" fillId="0" borderId="0" xfId="90" applyFont="1" applyAlignment="1">
      <alignment vertical="center"/>
    </xf>
    <xf numFmtId="0" fontId="6" fillId="28" borderId="3" xfId="90" applyFont="1" applyFill="1" applyBorder="1" applyAlignment="1">
      <alignment horizontal="center" vertical="center" shrinkToFit="1"/>
    </xf>
    <xf numFmtId="0" fontId="6" fillId="0" borderId="25" xfId="90" applyFont="1" applyBorder="1" applyAlignment="1">
      <alignment horizontal="left" vertical="center" shrinkToFit="1"/>
    </xf>
    <xf numFmtId="183" fontId="6" fillId="0" borderId="25" xfId="90" applyNumberFormat="1" applyFont="1" applyBorder="1" applyAlignment="1">
      <alignment horizontal="right" vertical="center"/>
    </xf>
    <xf numFmtId="179" fontId="6" fillId="0" borderId="25" xfId="90" applyNumberFormat="1" applyFont="1" applyBorder="1" applyAlignment="1">
      <alignment horizontal="right" vertical="center"/>
    </xf>
    <xf numFmtId="0" fontId="6" fillId="0" borderId="17" xfId="90" applyFont="1" applyBorder="1" applyAlignment="1">
      <alignment horizontal="left" vertical="center"/>
    </xf>
    <xf numFmtId="179" fontId="6" fillId="0" borderId="19" xfId="90" applyNumberFormat="1" applyFont="1" applyBorder="1" applyAlignment="1">
      <alignment vertical="center"/>
    </xf>
    <xf numFmtId="0" fontId="6" fillId="0" borderId="21" xfId="90" applyFont="1" applyBorder="1" applyAlignment="1">
      <alignment horizontal="left" vertical="center" shrinkToFit="1"/>
    </xf>
    <xf numFmtId="0" fontId="6" fillId="0" borderId="3" xfId="90" applyFont="1" applyBorder="1" applyAlignment="1">
      <alignment horizontal="left" vertical="center" shrinkToFit="1"/>
    </xf>
    <xf numFmtId="183" fontId="6" fillId="0" borderId="3" xfId="90" applyNumberFormat="1" applyFont="1" applyBorder="1" applyAlignment="1">
      <alignment horizontal="right" vertical="center"/>
    </xf>
    <xf numFmtId="179" fontId="6" fillId="0" borderId="3" xfId="90" applyNumberFormat="1" applyFont="1" applyBorder="1" applyAlignment="1">
      <alignment horizontal="right" vertical="center"/>
    </xf>
    <xf numFmtId="0" fontId="6" fillId="0" borderId="20" xfId="90" applyFont="1" applyBorder="1" applyAlignment="1">
      <alignment horizontal="left" vertical="center"/>
    </xf>
    <xf numFmtId="179" fontId="6" fillId="0" borderId="26" xfId="90" applyNumberFormat="1" applyFont="1" applyBorder="1" applyAlignment="1">
      <alignment vertical="center"/>
    </xf>
    <xf numFmtId="0" fontId="6" fillId="0" borderId="23" xfId="90" applyFont="1" applyBorder="1" applyAlignment="1">
      <alignment horizontal="left" vertical="center" shrinkToFit="1"/>
    </xf>
    <xf numFmtId="183" fontId="6" fillId="0" borderId="21" xfId="90" applyNumberFormat="1" applyFont="1" applyBorder="1" applyAlignment="1">
      <alignment horizontal="right" vertical="center"/>
    </xf>
    <xf numFmtId="179" fontId="6" fillId="0" borderId="21" xfId="90" applyNumberFormat="1" applyFont="1" applyBorder="1" applyAlignment="1">
      <alignment horizontal="right" vertical="center"/>
    </xf>
    <xf numFmtId="0" fontId="6" fillId="0" borderId="15" xfId="90" applyFont="1" applyBorder="1" applyAlignment="1">
      <alignment horizontal="left" vertical="center" wrapText="1"/>
    </xf>
    <xf numFmtId="41" fontId="6" fillId="0" borderId="16" xfId="68" applyFont="1" applyBorder="1" applyAlignment="1">
      <alignment vertical="center"/>
    </xf>
    <xf numFmtId="183" fontId="6" fillId="0" borderId="23" xfId="90" applyNumberFormat="1" applyFont="1" applyBorder="1" applyAlignment="1">
      <alignment horizontal="right" vertical="center"/>
    </xf>
    <xf numFmtId="179" fontId="6" fillId="0" borderId="23" xfId="90" applyNumberFormat="1" applyFont="1" applyBorder="1" applyAlignment="1">
      <alignment horizontal="right" vertical="center"/>
    </xf>
    <xf numFmtId="0" fontId="6" fillId="0" borderId="17" xfId="90" applyFont="1" applyBorder="1" applyAlignment="1">
      <alignment horizontal="center" vertical="center"/>
    </xf>
    <xf numFmtId="179" fontId="6" fillId="0" borderId="16" xfId="90" applyNumberFormat="1" applyFont="1" applyBorder="1" applyAlignment="1">
      <alignment vertical="center"/>
    </xf>
    <xf numFmtId="0" fontId="6" fillId="0" borderId="22" xfId="90" applyFont="1" applyBorder="1" applyAlignment="1">
      <alignment horizontal="left" vertical="center"/>
    </xf>
    <xf numFmtId="179" fontId="6" fillId="0" borderId="14" xfId="90" applyNumberFormat="1" applyFont="1" applyBorder="1" applyAlignment="1">
      <alignment vertical="center"/>
    </xf>
    <xf numFmtId="41" fontId="6" fillId="0" borderId="22" xfId="68" applyFont="1" applyBorder="1" applyAlignment="1">
      <alignment vertical="center"/>
    </xf>
    <xf numFmtId="0" fontId="6" fillId="0" borderId="22" xfId="90" applyFont="1" applyBorder="1" applyAlignment="1">
      <alignment horizontal="left" vertical="center" shrinkToFit="1"/>
    </xf>
    <xf numFmtId="183" fontId="6" fillId="26" borderId="25" xfId="90" applyNumberFormat="1" applyFont="1" applyFill="1" applyBorder="1" applyAlignment="1">
      <alignment horizontal="right" vertical="center"/>
    </xf>
    <xf numFmtId="179" fontId="6" fillId="26" borderId="19" xfId="90" applyNumberFormat="1" applyFont="1" applyFill="1" applyBorder="1" applyAlignment="1">
      <alignment vertical="center"/>
    </xf>
    <xf numFmtId="179" fontId="14" fillId="0" borderId="0" xfId="90" applyNumberFormat="1" applyFont="1" applyAlignment="1">
      <alignment vertical="center"/>
    </xf>
    <xf numFmtId="179" fontId="6" fillId="31" borderId="14" xfId="90" applyNumberFormat="1" applyFont="1" applyFill="1" applyBorder="1" applyAlignment="1">
      <alignment vertical="center"/>
    </xf>
    <xf numFmtId="0" fontId="73" fillId="0" borderId="0" xfId="90" applyFont="1" applyAlignment="1">
      <alignment horizontal="center" vertical="center"/>
    </xf>
    <xf numFmtId="0" fontId="10" fillId="31" borderId="18" xfId="90" applyFont="1" applyFill="1" applyBorder="1" applyAlignment="1">
      <alignment vertical="center"/>
    </xf>
    <xf numFmtId="0" fontId="4" fillId="0" borderId="0" xfId="90" applyFont="1" applyAlignment="1">
      <alignment vertical="center"/>
    </xf>
    <xf numFmtId="0" fontId="6" fillId="0" borderId="0" xfId="90" applyFont="1" applyAlignment="1">
      <alignment vertical="center"/>
    </xf>
    <xf numFmtId="183" fontId="6" fillId="26" borderId="3" xfId="90" applyNumberFormat="1" applyFont="1" applyFill="1" applyBorder="1" applyAlignment="1">
      <alignment vertical="center"/>
    </xf>
    <xf numFmtId="179" fontId="6" fillId="26" borderId="3" xfId="90" applyNumberFormat="1" applyFont="1" applyFill="1" applyBorder="1" applyAlignment="1">
      <alignment vertical="center"/>
    </xf>
    <xf numFmtId="179" fontId="6" fillId="26" borderId="26" xfId="90" applyNumberFormat="1" applyFont="1" applyFill="1" applyBorder="1" applyAlignment="1">
      <alignment vertical="center"/>
    </xf>
    <xf numFmtId="41" fontId="46" fillId="0" borderId="0" xfId="68" applyFont="1" applyAlignment="1">
      <alignment vertical="center"/>
    </xf>
    <xf numFmtId="179" fontId="4" fillId="0" borderId="0" xfId="90" applyNumberFormat="1" applyFont="1" applyAlignment="1">
      <alignment vertical="center"/>
    </xf>
    <xf numFmtId="41" fontId="4" fillId="0" borderId="0" xfId="90" applyNumberFormat="1" applyFont="1" applyAlignment="1">
      <alignment vertical="center"/>
    </xf>
    <xf numFmtId="183" fontId="6" fillId="31" borderId="25" xfId="90" applyNumberFormat="1" applyFont="1" applyFill="1" applyBorder="1" applyAlignment="1">
      <alignment vertical="center"/>
    </xf>
    <xf numFmtId="179" fontId="6" fillId="31" borderId="25" xfId="90" applyNumberFormat="1" applyFont="1" applyFill="1" applyBorder="1" applyAlignment="1">
      <alignment vertical="center"/>
    </xf>
    <xf numFmtId="179" fontId="6" fillId="31" borderId="19" xfId="90" applyNumberFormat="1" applyFont="1" applyFill="1" applyBorder="1" applyAlignment="1">
      <alignment vertical="center"/>
    </xf>
    <xf numFmtId="0" fontId="6" fillId="31" borderId="21" xfId="90" applyFont="1" applyFill="1" applyBorder="1" applyAlignment="1">
      <alignment horizontal="left" vertical="center" shrinkToFit="1"/>
    </xf>
    <xf numFmtId="183" fontId="6" fillId="31" borderId="3" xfId="90" applyNumberFormat="1" applyFont="1" applyFill="1" applyBorder="1" applyAlignment="1">
      <alignment vertical="center"/>
    </xf>
    <xf numFmtId="179" fontId="6" fillId="31" borderId="3" xfId="90" applyNumberFormat="1" applyFont="1" applyFill="1" applyBorder="1" applyAlignment="1">
      <alignment vertical="center"/>
    </xf>
    <xf numFmtId="179" fontId="6" fillId="31" borderId="26" xfId="90" applyNumberFormat="1" applyFont="1" applyFill="1" applyBorder="1" applyAlignment="1">
      <alignment vertical="center"/>
    </xf>
    <xf numFmtId="0" fontId="6" fillId="31" borderId="23" xfId="90" applyFont="1" applyFill="1" applyBorder="1" applyAlignment="1">
      <alignment horizontal="left" vertical="center" shrinkToFit="1"/>
    </xf>
    <xf numFmtId="183" fontId="6" fillId="31" borderId="21" xfId="90" applyNumberFormat="1" applyFont="1" applyFill="1" applyBorder="1" applyAlignment="1">
      <alignment vertical="center"/>
    </xf>
    <xf numFmtId="179" fontId="6" fillId="31" borderId="21" xfId="90" applyNumberFormat="1" applyFont="1" applyFill="1" applyBorder="1" applyAlignment="1">
      <alignment vertical="center"/>
    </xf>
    <xf numFmtId="183" fontId="6" fillId="31" borderId="23" xfId="90" applyNumberFormat="1" applyFont="1" applyFill="1" applyBorder="1" applyAlignment="1">
      <alignment vertical="center"/>
    </xf>
    <xf numFmtId="179" fontId="6" fillId="31" borderId="23" xfId="90" applyNumberFormat="1" applyFont="1" applyFill="1" applyBorder="1" applyAlignment="1">
      <alignment vertical="center"/>
    </xf>
    <xf numFmtId="179" fontId="6" fillId="31" borderId="16" xfId="90" applyNumberFormat="1" applyFont="1" applyFill="1" applyBorder="1" applyAlignment="1">
      <alignment vertical="center"/>
    </xf>
    <xf numFmtId="41" fontId="6" fillId="31" borderId="16" xfId="68" applyFont="1" applyFill="1" applyBorder="1" applyAlignment="1">
      <alignment vertical="center"/>
    </xf>
    <xf numFmtId="0" fontId="6" fillId="31" borderId="21" xfId="90" applyFont="1" applyFill="1" applyBorder="1" applyAlignment="1">
      <alignment horizontal="left" vertical="center"/>
    </xf>
    <xf numFmtId="0" fontId="6" fillId="31" borderId="23" xfId="90" applyFont="1" applyFill="1" applyBorder="1" applyAlignment="1">
      <alignment horizontal="left" vertical="center"/>
    </xf>
    <xf numFmtId="0" fontId="6" fillId="31" borderId="21" xfId="90" applyFont="1" applyFill="1" applyBorder="1" applyAlignment="1">
      <alignment horizontal="left" vertical="center" wrapText="1"/>
    </xf>
    <xf numFmtId="0" fontId="6" fillId="31" borderId="25" xfId="90" applyFont="1" applyFill="1" applyBorder="1" applyAlignment="1">
      <alignment horizontal="left" vertical="center" wrapText="1"/>
    </xf>
    <xf numFmtId="0" fontId="6" fillId="31" borderId="23" xfId="90" applyFont="1" applyFill="1" applyBorder="1" applyAlignment="1">
      <alignment horizontal="left" vertical="center" wrapText="1"/>
    </xf>
    <xf numFmtId="0" fontId="6" fillId="31" borderId="25" xfId="90" applyFont="1" applyFill="1" applyBorder="1" applyAlignment="1">
      <alignment horizontal="left" vertical="center"/>
    </xf>
    <xf numFmtId="41" fontId="6" fillId="31" borderId="26" xfId="68" applyFont="1" applyFill="1" applyBorder="1" applyAlignment="1">
      <alignment horizontal="left" vertical="center"/>
    </xf>
    <xf numFmtId="41" fontId="52" fillId="0" borderId="0" xfId="66" applyFont="1" applyAlignment="1">
      <alignment horizontal="left" vertical="center"/>
    </xf>
    <xf numFmtId="41" fontId="7" fillId="0" borderId="0" xfId="66" applyFont="1" applyAlignment="1">
      <alignment horizontal="center" vertical="center"/>
    </xf>
    <xf numFmtId="0" fontId="7" fillId="0" borderId="0" xfId="0" applyFont="1"/>
    <xf numFmtId="41" fontId="52" fillId="0" borderId="0" xfId="66" applyFont="1" applyBorder="1" applyAlignment="1">
      <alignment horizontal="center" vertical="center" wrapText="1"/>
    </xf>
    <xf numFmtId="41" fontId="7" fillId="0" borderId="0" xfId="66" applyFont="1" applyAlignment="1">
      <alignment horizontal="left" vertical="center"/>
    </xf>
    <xf numFmtId="0" fontId="7" fillId="0" borderId="0" xfId="88"/>
    <xf numFmtId="41" fontId="74" fillId="0" borderId="0" xfId="66" applyFont="1" applyAlignment="1">
      <alignment horizontal="left" vertical="center"/>
    </xf>
    <xf numFmtId="41" fontId="54" fillId="0" borderId="0" xfId="66" applyFont="1" applyAlignment="1">
      <alignment horizontal="right" vertical="center"/>
    </xf>
    <xf numFmtId="41" fontId="53" fillId="0" borderId="0" xfId="66" applyFont="1" applyBorder="1" applyAlignment="1">
      <alignment horizontal="left" vertical="center" wrapText="1"/>
    </xf>
    <xf numFmtId="41" fontId="62" fillId="0" borderId="0" xfId="66" applyFont="1" applyBorder="1" applyAlignment="1">
      <alignment horizontal="center" vertical="center"/>
    </xf>
    <xf numFmtId="0" fontId="64" fillId="0" borderId="0" xfId="88" applyFont="1" applyAlignment="1"/>
    <xf numFmtId="0" fontId="10" fillId="0" borderId="0" xfId="88" applyFont="1"/>
    <xf numFmtId="0" fontId="6" fillId="0" borderId="0" xfId="0" applyFont="1"/>
    <xf numFmtId="41" fontId="65" fillId="0" borderId="27" xfId="66" applyFont="1" applyBorder="1" applyAlignment="1">
      <alignment horizontal="center" vertical="center" wrapText="1"/>
    </xf>
    <xf numFmtId="41" fontId="65" fillId="0" borderId="28" xfId="66" applyFont="1" applyBorder="1" applyAlignment="1">
      <alignment horizontal="center" vertical="center" wrapText="1"/>
    </xf>
    <xf numFmtId="41" fontId="66" fillId="0" borderId="0" xfId="66" applyFont="1" applyAlignment="1">
      <alignment horizontal="right" vertical="center"/>
    </xf>
    <xf numFmtId="41" fontId="61" fillId="0" borderId="0" xfId="66" applyFont="1" applyAlignment="1">
      <alignment horizontal="left" vertical="center"/>
    </xf>
    <xf numFmtId="41" fontId="65" fillId="0" borderId="29" xfId="66" applyFont="1" applyBorder="1" applyAlignment="1">
      <alignment horizontal="center" vertical="center" wrapText="1"/>
    </xf>
    <xf numFmtId="41" fontId="65" fillId="0" borderId="24" xfId="66" applyFont="1" applyBorder="1" applyAlignment="1">
      <alignment horizontal="center" vertical="center" wrapText="1"/>
    </xf>
    <xf numFmtId="41" fontId="65" fillId="29" borderId="30" xfId="66" applyFont="1" applyFill="1" applyBorder="1" applyAlignment="1">
      <alignment horizontal="center" vertical="center" wrapText="1"/>
    </xf>
    <xf numFmtId="41" fontId="14" fillId="0" borderId="24" xfId="66" applyFont="1" applyBorder="1" applyAlignment="1">
      <alignment horizontal="center" vertical="center" wrapText="1"/>
    </xf>
    <xf numFmtId="0" fontId="6" fillId="0" borderId="0" xfId="92" applyFont="1" applyBorder="1" applyAlignment="1">
      <alignment horizontal="center" vertical="center"/>
    </xf>
    <xf numFmtId="0" fontId="6" fillId="0" borderId="3" xfId="92" applyFont="1" applyBorder="1" applyAlignment="1">
      <alignment horizontal="left" vertical="center" indent="1"/>
    </xf>
    <xf numFmtId="41" fontId="65" fillId="0" borderId="31" xfId="66" applyFont="1" applyBorder="1" applyAlignment="1">
      <alignment horizontal="center" vertical="center" wrapText="1"/>
    </xf>
    <xf numFmtId="41" fontId="65" fillId="0" borderId="32" xfId="66" applyFont="1" applyBorder="1" applyAlignment="1">
      <alignment horizontal="center" vertical="center" wrapText="1"/>
    </xf>
    <xf numFmtId="41" fontId="65" fillId="29" borderId="33" xfId="66" applyFont="1" applyFill="1" applyBorder="1" applyAlignment="1">
      <alignment horizontal="center" vertical="center" wrapText="1"/>
    </xf>
    <xf numFmtId="0" fontId="6" fillId="31" borderId="0" xfId="92" applyFont="1" applyFill="1" applyBorder="1" applyAlignment="1">
      <alignment horizontal="left" vertical="center"/>
    </xf>
    <xf numFmtId="0" fontId="6" fillId="0" borderId="34" xfId="92" applyFont="1" applyBorder="1" applyAlignment="1">
      <alignment horizontal="center" vertical="center"/>
    </xf>
    <xf numFmtId="0" fontId="6" fillId="0" borderId="35" xfId="92" applyFont="1" applyBorder="1" applyAlignment="1">
      <alignment horizontal="center" vertical="center"/>
    </xf>
    <xf numFmtId="41" fontId="6" fillId="29" borderId="36" xfId="65" applyFont="1" applyFill="1" applyBorder="1" applyAlignment="1">
      <alignment horizontal="center" vertical="center"/>
    </xf>
    <xf numFmtId="0" fontId="6" fillId="29" borderId="37" xfId="92" applyFont="1" applyFill="1" applyBorder="1" applyAlignment="1">
      <alignment horizontal="center" vertical="center"/>
    </xf>
    <xf numFmtId="0" fontId="6" fillId="31" borderId="0" xfId="92" applyFont="1" applyFill="1" applyBorder="1" applyAlignment="1">
      <alignment horizontal="center" vertical="center"/>
    </xf>
    <xf numFmtId="41" fontId="6" fillId="31" borderId="0" xfId="65" applyFont="1" applyFill="1" applyBorder="1" applyAlignment="1">
      <alignment horizontal="center" vertical="center"/>
    </xf>
    <xf numFmtId="0" fontId="11" fillId="0" borderId="0" xfId="92" applyFont="1" applyBorder="1" applyAlignment="1">
      <alignment horizontal="right" vertical="center"/>
    </xf>
    <xf numFmtId="0" fontId="7" fillId="0" borderId="0" xfId="88" applyAlignment="1">
      <alignment horizontal="center" vertical="center"/>
    </xf>
    <xf numFmtId="0" fontId="6" fillId="29" borderId="3" xfId="88" applyFont="1" applyFill="1" applyBorder="1" applyAlignment="1">
      <alignment horizontal="center" vertical="center"/>
    </xf>
    <xf numFmtId="0" fontId="7" fillId="0" borderId="0" xfId="88" applyFont="1"/>
    <xf numFmtId="41" fontId="61" fillId="0" borderId="38" xfId="66" applyFont="1" applyBorder="1" applyAlignment="1">
      <alignment horizontal="center" vertical="center" wrapText="1"/>
    </xf>
    <xf numFmtId="41" fontId="61" fillId="0" borderId="39" xfId="66" applyFont="1" applyBorder="1" applyAlignment="1">
      <alignment horizontal="center" vertical="center" wrapText="1"/>
    </xf>
    <xf numFmtId="41" fontId="61" fillId="0" borderId="40" xfId="66" quotePrefix="1" applyFont="1" applyBorder="1" applyAlignment="1">
      <alignment horizontal="center" vertical="center" wrapText="1"/>
    </xf>
    <xf numFmtId="41" fontId="61" fillId="0" borderId="41" xfId="66" quotePrefix="1" applyFont="1" applyBorder="1" applyAlignment="1">
      <alignment horizontal="center" vertical="center" wrapText="1"/>
    </xf>
    <xf numFmtId="41" fontId="61" fillId="0" borderId="41" xfId="66" applyFont="1" applyBorder="1" applyAlignment="1">
      <alignment horizontal="center" vertical="center" wrapText="1"/>
    </xf>
    <xf numFmtId="41" fontId="61" fillId="26" borderId="42" xfId="66" applyFont="1" applyFill="1" applyBorder="1" applyAlignment="1">
      <alignment horizontal="left" vertical="center" wrapText="1"/>
    </xf>
    <xf numFmtId="41" fontId="61" fillId="26" borderId="30" xfId="66" applyFont="1" applyFill="1" applyBorder="1" applyAlignment="1">
      <alignment horizontal="left" vertical="center" wrapText="1"/>
    </xf>
    <xf numFmtId="41" fontId="61" fillId="0" borderId="30" xfId="66" applyFont="1" applyBorder="1" applyAlignment="1">
      <alignment horizontal="left" vertical="center" wrapText="1"/>
    </xf>
    <xf numFmtId="41" fontId="61" fillId="0" borderId="33" xfId="66" applyFont="1" applyBorder="1" applyAlignment="1">
      <alignment horizontal="left" vertical="center" wrapText="1"/>
    </xf>
    <xf numFmtId="41" fontId="6" fillId="0" borderId="43" xfId="66" applyFont="1" applyBorder="1" applyAlignment="1">
      <alignment horizontal="center" vertical="center"/>
    </xf>
    <xf numFmtId="41" fontId="6" fillId="0" borderId="44" xfId="66" applyFont="1" applyBorder="1" applyAlignment="1">
      <alignment horizontal="center" vertical="center"/>
    </xf>
    <xf numFmtId="41" fontId="6" fillId="0" borderId="45" xfId="66" applyFont="1" applyBorder="1" applyAlignment="1">
      <alignment horizontal="center" vertical="center"/>
    </xf>
    <xf numFmtId="41" fontId="6" fillId="0" borderId="34" xfId="66" applyFont="1" applyBorder="1" applyAlignment="1">
      <alignment horizontal="center" vertical="center"/>
    </xf>
    <xf numFmtId="41" fontId="6" fillId="26" borderId="3" xfId="66" applyFont="1" applyFill="1" applyBorder="1" applyAlignment="1">
      <alignment horizontal="center" vertical="center"/>
    </xf>
    <xf numFmtId="41" fontId="6" fillId="0" borderId="35" xfId="66" applyFont="1" applyBorder="1" applyAlignment="1">
      <alignment horizontal="center" vertical="center"/>
    </xf>
    <xf numFmtId="41" fontId="6" fillId="27" borderId="46" xfId="66" applyFont="1" applyFill="1" applyBorder="1" applyAlignment="1">
      <alignment horizontal="center" vertical="center"/>
    </xf>
    <xf numFmtId="41" fontId="6" fillId="27" borderId="36" xfId="66" applyFont="1" applyFill="1" applyBorder="1" applyAlignment="1">
      <alignment horizontal="center" vertical="center"/>
    </xf>
    <xf numFmtId="41" fontId="6" fillId="27" borderId="37" xfId="66" applyFont="1" applyFill="1" applyBorder="1" applyAlignment="1">
      <alignment horizontal="center" vertical="center"/>
    </xf>
    <xf numFmtId="41" fontId="10" fillId="0" borderId="3" xfId="66" applyFont="1" applyBorder="1" applyAlignment="1">
      <alignment horizontal="center" vertical="center"/>
    </xf>
    <xf numFmtId="41" fontId="52" fillId="0" borderId="0" xfId="66" applyFont="1" applyAlignment="1">
      <alignment vertical="center"/>
    </xf>
    <xf numFmtId="0" fontId="13" fillId="0" borderId="0" xfId="88" applyFont="1" applyAlignment="1">
      <alignment horizontal="center" vertical="center"/>
    </xf>
    <xf numFmtId="41" fontId="61" fillId="32" borderId="39" xfId="66" applyFont="1" applyFill="1" applyBorder="1" applyAlignment="1">
      <alignment horizontal="center" vertical="center" wrapText="1"/>
    </xf>
    <xf numFmtId="41" fontId="61" fillId="32" borderId="29" xfId="66" applyFont="1" applyFill="1" applyBorder="1" applyAlignment="1">
      <alignment horizontal="center" vertical="center" wrapText="1"/>
    </xf>
    <xf numFmtId="41" fontId="61" fillId="32" borderId="24" xfId="66" applyFont="1" applyFill="1" applyBorder="1" applyAlignment="1">
      <alignment horizontal="center" vertical="center" wrapText="1"/>
    </xf>
    <xf numFmtId="41" fontId="6" fillId="32" borderId="41" xfId="66" applyFont="1" applyFill="1" applyBorder="1" applyAlignment="1">
      <alignment horizontal="center" vertical="center" wrapText="1"/>
    </xf>
    <xf numFmtId="41" fontId="61" fillId="32" borderId="41" xfId="66" applyFont="1" applyFill="1" applyBorder="1" applyAlignment="1">
      <alignment horizontal="center" vertical="center" wrapText="1"/>
    </xf>
    <xf numFmtId="41" fontId="61" fillId="32" borderId="47" xfId="66" applyFont="1" applyFill="1" applyBorder="1" applyAlignment="1">
      <alignment horizontal="center" vertical="center" wrapText="1"/>
    </xf>
    <xf numFmtId="41" fontId="61" fillId="32" borderId="48" xfId="66" applyFont="1" applyFill="1" applyBorder="1" applyAlignment="1">
      <alignment horizontal="center" vertical="center" wrapText="1"/>
    </xf>
    <xf numFmtId="41" fontId="61" fillId="32" borderId="49" xfId="66" applyFont="1" applyFill="1" applyBorder="1" applyAlignment="1">
      <alignment horizontal="center" vertical="center" wrapText="1"/>
    </xf>
    <xf numFmtId="0" fontId="69" fillId="29" borderId="3" xfId="88" applyFont="1" applyFill="1" applyBorder="1" applyAlignment="1">
      <alignment horizontal="right" vertical="center"/>
    </xf>
    <xf numFmtId="0" fontId="6" fillId="31" borderId="3" xfId="90" applyFont="1" applyFill="1" applyBorder="1" applyAlignment="1">
      <alignment horizontal="left" vertical="center" shrinkToFit="1"/>
    </xf>
    <xf numFmtId="0" fontId="6" fillId="31" borderId="25" xfId="90" applyFont="1" applyFill="1" applyBorder="1" applyAlignment="1">
      <alignment horizontal="left" vertical="center" shrinkToFit="1"/>
    </xf>
    <xf numFmtId="0" fontId="7" fillId="30" borderId="82" xfId="0" applyFont="1" applyFill="1" applyBorder="1" applyAlignment="1">
      <alignment horizontal="center" vertical="center" wrapText="1"/>
    </xf>
    <xf numFmtId="0" fontId="7" fillId="30" borderId="83" xfId="0" applyFont="1" applyFill="1" applyBorder="1" applyAlignment="1">
      <alignment horizontal="center" vertical="center" wrapText="1"/>
    </xf>
    <xf numFmtId="0" fontId="6" fillId="0" borderId="85" xfId="90" applyFont="1" applyBorder="1" applyAlignment="1">
      <alignment horizontal="left" vertical="center" shrinkToFit="1"/>
    </xf>
    <xf numFmtId="183" fontId="6" fillId="0" borderId="85" xfId="90" applyNumberFormat="1" applyFont="1" applyBorder="1" applyAlignment="1">
      <alignment horizontal="right" vertical="center"/>
    </xf>
    <xf numFmtId="179" fontId="6" fillId="0" borderId="85" xfId="90" applyNumberFormat="1" applyFont="1" applyBorder="1" applyAlignment="1">
      <alignment horizontal="right" vertical="center"/>
    </xf>
    <xf numFmtId="0" fontId="6" fillId="0" borderId="86" xfId="90" applyFont="1" applyBorder="1" applyAlignment="1">
      <alignment horizontal="left" vertical="center" wrapText="1"/>
    </xf>
    <xf numFmtId="179" fontId="6" fillId="0" borderId="87" xfId="90" applyNumberFormat="1" applyFont="1" applyBorder="1" applyAlignment="1">
      <alignment vertical="center"/>
    </xf>
    <xf numFmtId="0" fontId="6" fillId="0" borderId="88" xfId="90" applyFont="1" applyBorder="1" applyAlignment="1">
      <alignment horizontal="left" vertical="center" shrinkToFit="1"/>
    </xf>
    <xf numFmtId="183" fontId="6" fillId="0" borderId="88" xfId="90" applyNumberFormat="1" applyFont="1" applyBorder="1" applyAlignment="1">
      <alignment horizontal="right" vertical="center"/>
    </xf>
    <xf numFmtId="179" fontId="6" fillId="0" borderId="88" xfId="90" applyNumberFormat="1" applyFont="1" applyBorder="1" applyAlignment="1">
      <alignment horizontal="right" vertical="center"/>
    </xf>
    <xf numFmtId="179" fontId="6" fillId="0" borderId="90" xfId="90" applyNumberFormat="1" applyFont="1" applyBorder="1" applyAlignment="1">
      <alignment vertical="center"/>
    </xf>
    <xf numFmtId="0" fontId="6" fillId="0" borderId="20" xfId="90" applyFont="1" applyBorder="1" applyAlignment="1">
      <alignment horizontal="center" vertical="center"/>
    </xf>
    <xf numFmtId="41" fontId="6" fillId="0" borderId="0" xfId="68" applyFont="1" applyBorder="1" applyAlignment="1">
      <alignment vertical="center"/>
    </xf>
    <xf numFmtId="41" fontId="6" fillId="31" borderId="91" xfId="68" applyFont="1" applyFill="1" applyBorder="1" applyAlignment="1">
      <alignment vertical="center"/>
    </xf>
    <xf numFmtId="0" fontId="6" fillId="31" borderId="92" xfId="90" applyFont="1" applyFill="1" applyBorder="1" applyAlignment="1">
      <alignment horizontal="left" vertical="center" wrapText="1"/>
    </xf>
    <xf numFmtId="0" fontId="6" fillId="31" borderId="93" xfId="90" applyFont="1" applyFill="1" applyBorder="1" applyAlignment="1">
      <alignment horizontal="left" vertical="center"/>
    </xf>
    <xf numFmtId="0" fontId="6" fillId="31" borderId="94" xfId="90" applyFont="1" applyFill="1" applyBorder="1" applyAlignment="1">
      <alignment horizontal="left" vertical="center"/>
    </xf>
    <xf numFmtId="0" fontId="6" fillId="31" borderId="92" xfId="90" applyFont="1" applyFill="1" applyBorder="1" applyAlignment="1">
      <alignment horizontal="left" vertical="center"/>
    </xf>
    <xf numFmtId="0" fontId="6" fillId="31" borderId="95" xfId="90" applyFont="1" applyFill="1" applyBorder="1" applyAlignment="1">
      <alignment horizontal="left" vertical="center"/>
    </xf>
    <xf numFmtId="0" fontId="6" fillId="0" borderId="96" xfId="90" applyFont="1" applyBorder="1" applyAlignment="1">
      <alignment horizontal="left" vertical="center" shrinkToFit="1"/>
    </xf>
    <xf numFmtId="0" fontId="6" fillId="31" borderId="97" xfId="90" applyFont="1" applyFill="1" applyBorder="1" applyAlignment="1">
      <alignment horizontal="center" vertical="center"/>
    </xf>
    <xf numFmtId="0" fontId="6" fillId="0" borderId="94" xfId="90" applyFont="1" applyBorder="1" applyAlignment="1">
      <alignment horizontal="left" vertical="center"/>
    </xf>
    <xf numFmtId="0" fontId="6" fillId="0" borderId="93" xfId="90" applyFont="1" applyBorder="1" applyAlignment="1">
      <alignment horizontal="left" vertical="center"/>
    </xf>
    <xf numFmtId="179" fontId="6" fillId="26" borderId="25" xfId="90" applyNumberFormat="1" applyFont="1" applyFill="1" applyBorder="1" applyAlignment="1">
      <alignment horizontal="right" vertical="center"/>
    </xf>
    <xf numFmtId="0" fontId="6" fillId="26" borderId="94" xfId="90" applyFont="1" applyFill="1" applyBorder="1" applyAlignment="1">
      <alignment horizontal="left" vertical="center"/>
    </xf>
    <xf numFmtId="0" fontId="6" fillId="31" borderId="85" xfId="90" applyFont="1" applyFill="1" applyBorder="1" applyAlignment="1">
      <alignment horizontal="left" vertical="center" shrinkToFit="1"/>
    </xf>
    <xf numFmtId="183" fontId="6" fillId="31" borderId="85" xfId="90" applyNumberFormat="1" applyFont="1" applyFill="1" applyBorder="1" applyAlignment="1">
      <alignment vertical="center"/>
    </xf>
    <xf numFmtId="179" fontId="6" fillId="31" borderId="85" xfId="90" applyNumberFormat="1" applyFont="1" applyFill="1" applyBorder="1" applyAlignment="1">
      <alignment vertical="center"/>
    </xf>
    <xf numFmtId="179" fontId="6" fillId="31" borderId="87" xfId="90" applyNumberFormat="1" applyFont="1" applyFill="1" applyBorder="1" applyAlignment="1">
      <alignment vertical="center"/>
    </xf>
    <xf numFmtId="0" fontId="6" fillId="31" borderId="94" xfId="90" applyFont="1" applyFill="1" applyBorder="1" applyAlignment="1">
      <alignment horizontal="center" vertical="center"/>
    </xf>
    <xf numFmtId="0" fontId="6" fillId="31" borderId="95" xfId="90" applyFont="1" applyFill="1" applyBorder="1" applyAlignment="1">
      <alignment vertical="center" wrapText="1"/>
    </xf>
    <xf numFmtId="41" fontId="6" fillId="31" borderId="92" xfId="68" applyFont="1" applyFill="1" applyBorder="1" applyAlignment="1">
      <alignment vertical="center" wrapText="1"/>
    </xf>
    <xf numFmtId="0" fontId="6" fillId="31" borderId="98" xfId="90" applyFont="1" applyFill="1" applyBorder="1" applyAlignment="1">
      <alignment horizontal="left" vertical="center"/>
    </xf>
    <xf numFmtId="179" fontId="6" fillId="31" borderId="99" xfId="90" applyNumberFormat="1" applyFont="1" applyFill="1" applyBorder="1" applyAlignment="1">
      <alignment vertical="center"/>
    </xf>
    <xf numFmtId="0" fontId="6" fillId="31" borderId="100" xfId="90" applyFont="1" applyFill="1" applyBorder="1" applyAlignment="1">
      <alignment horizontal="left" vertical="center" shrinkToFit="1"/>
    </xf>
    <xf numFmtId="183" fontId="6" fillId="31" borderId="100" xfId="90" applyNumberFormat="1" applyFont="1" applyFill="1" applyBorder="1" applyAlignment="1">
      <alignment vertical="center"/>
    </xf>
    <xf numFmtId="179" fontId="6" fillId="31" borderId="100" xfId="90" applyNumberFormat="1" applyFont="1" applyFill="1" applyBorder="1" applyAlignment="1">
      <alignment vertical="center"/>
    </xf>
    <xf numFmtId="41" fontId="6" fillId="31" borderId="98" xfId="68" applyFont="1" applyFill="1" applyBorder="1" applyAlignment="1">
      <alignment vertical="center" wrapText="1"/>
    </xf>
    <xf numFmtId="41" fontId="6" fillId="31" borderId="95" xfId="68" applyFont="1" applyFill="1" applyBorder="1" applyAlignment="1">
      <alignment vertical="center"/>
    </xf>
    <xf numFmtId="0" fontId="6" fillId="31" borderId="92" xfId="90" applyFont="1" applyFill="1" applyBorder="1" applyAlignment="1">
      <alignment horizontal="left" vertical="center" shrinkToFit="1"/>
    </xf>
    <xf numFmtId="0" fontId="6" fillId="31" borderId="88" xfId="90" applyFont="1" applyFill="1" applyBorder="1" applyAlignment="1">
      <alignment horizontal="left" vertical="center" shrinkToFit="1"/>
    </xf>
    <xf numFmtId="183" fontId="6" fillId="31" borderId="88" xfId="90" applyNumberFormat="1" applyFont="1" applyFill="1" applyBorder="1" applyAlignment="1">
      <alignment vertical="center"/>
    </xf>
    <xf numFmtId="179" fontId="6" fillId="31" borderId="88" xfId="90" applyNumberFormat="1" applyFont="1" applyFill="1" applyBorder="1" applyAlignment="1">
      <alignment vertical="center"/>
    </xf>
    <xf numFmtId="179" fontId="6" fillId="31" borderId="90" xfId="90" applyNumberFormat="1" applyFont="1" applyFill="1" applyBorder="1" applyAlignment="1">
      <alignment vertical="center"/>
    </xf>
    <xf numFmtId="0" fontId="6" fillId="31" borderId="92" xfId="90" applyFont="1" applyFill="1" applyBorder="1" applyAlignment="1">
      <alignment vertical="center"/>
    </xf>
    <xf numFmtId="0" fontId="6" fillId="31" borderId="95" xfId="90" applyFont="1" applyFill="1" applyBorder="1" applyAlignment="1">
      <alignment vertical="center"/>
    </xf>
    <xf numFmtId="179" fontId="6" fillId="31" borderId="93" xfId="90" applyNumberFormat="1" applyFont="1" applyFill="1" applyBorder="1" applyAlignment="1">
      <alignment vertical="center" wrapText="1"/>
    </xf>
    <xf numFmtId="179" fontId="6" fillId="0" borderId="0" xfId="90" applyNumberFormat="1" applyFont="1" applyBorder="1" applyAlignment="1">
      <alignment vertical="center"/>
    </xf>
    <xf numFmtId="41" fontId="6" fillId="31" borderId="95" xfId="68" applyFont="1" applyFill="1" applyBorder="1" applyAlignment="1">
      <alignment vertical="center" wrapText="1"/>
    </xf>
    <xf numFmtId="0" fontId="6" fillId="26" borderId="93" xfId="90" applyFont="1" applyFill="1" applyBorder="1" applyAlignment="1">
      <alignment horizontal="left" vertical="center" indent="1"/>
    </xf>
    <xf numFmtId="3" fontId="72" fillId="0" borderId="0" xfId="91" applyNumberFormat="1" applyFont="1" applyBorder="1" applyAlignment="1">
      <alignment vertical="center"/>
    </xf>
    <xf numFmtId="0" fontId="9" fillId="30" borderId="101" xfId="0" applyFont="1" applyFill="1" applyBorder="1" applyAlignment="1">
      <alignment horizontal="center" vertical="center" wrapText="1"/>
    </xf>
    <xf numFmtId="0" fontId="9" fillId="30" borderId="102" xfId="0" applyFont="1" applyFill="1" applyBorder="1" applyAlignment="1">
      <alignment horizontal="center" vertical="center" wrapText="1"/>
    </xf>
    <xf numFmtId="0" fontId="6" fillId="29" borderId="79" xfId="0" applyFont="1" applyFill="1" applyBorder="1" applyAlignment="1">
      <alignment horizontal="center" vertical="center" wrapText="1"/>
    </xf>
    <xf numFmtId="41" fontId="6" fillId="29" borderId="79" xfId="68" applyFont="1" applyFill="1" applyBorder="1" applyAlignment="1">
      <alignment horizontal="center" vertical="center" wrapText="1"/>
    </xf>
    <xf numFmtId="41" fontId="6" fillId="31" borderId="79" xfId="68" applyFont="1" applyFill="1" applyBorder="1" applyAlignment="1">
      <alignment horizontal="center" vertical="center" wrapText="1"/>
    </xf>
    <xf numFmtId="41" fontId="6" fillId="31" borderId="101" xfId="0" applyNumberFormat="1" applyFont="1" applyFill="1" applyBorder="1" applyAlignment="1">
      <alignment horizontal="center" vertical="center" wrapText="1"/>
    </xf>
    <xf numFmtId="178" fontId="6" fillId="31" borderId="84" xfId="68" applyNumberFormat="1" applyFont="1" applyFill="1" applyBorder="1" applyAlignment="1">
      <alignment horizontal="center" vertical="center" wrapText="1"/>
    </xf>
    <xf numFmtId="41" fontId="6" fillId="0" borderId="81" xfId="68" applyFont="1" applyBorder="1" applyAlignment="1">
      <alignment horizontal="center" vertical="center"/>
    </xf>
    <xf numFmtId="41" fontId="6" fillId="33" borderId="79" xfId="68" applyFont="1" applyFill="1" applyBorder="1" applyAlignment="1">
      <alignment horizontal="center" vertical="center" wrapText="1"/>
    </xf>
    <xf numFmtId="41" fontId="6" fillId="33" borderId="84" xfId="68" applyFont="1" applyFill="1" applyBorder="1" applyAlignment="1">
      <alignment horizontal="center" vertical="center" wrapText="1"/>
    </xf>
    <xf numFmtId="41" fontId="6" fillId="33" borderId="101" xfId="68" applyFont="1" applyFill="1" applyBorder="1" applyAlignment="1">
      <alignment horizontal="center" vertical="center" wrapText="1"/>
    </xf>
    <xf numFmtId="41" fontId="6" fillId="33" borderId="104" xfId="68" applyFont="1" applyFill="1" applyBorder="1" applyAlignment="1">
      <alignment horizontal="center" vertical="center" wrapText="1"/>
    </xf>
    <xf numFmtId="41" fontId="6" fillId="33" borderId="81" xfId="68" applyFont="1" applyFill="1" applyBorder="1" applyAlignment="1">
      <alignment horizontal="center" vertical="center" wrapText="1"/>
    </xf>
    <xf numFmtId="178" fontId="6" fillId="33" borderId="84" xfId="68" applyNumberFormat="1" applyFont="1" applyFill="1" applyBorder="1" applyAlignment="1">
      <alignment horizontal="center" vertical="center" wrapText="1"/>
    </xf>
    <xf numFmtId="3" fontId="6" fillId="33" borderId="81" xfId="91" applyNumberFormat="1" applyFont="1" applyFill="1" applyBorder="1" applyAlignment="1">
      <alignment horizontal="center" vertical="center"/>
    </xf>
    <xf numFmtId="3" fontId="7" fillId="0" borderId="0" xfId="91" applyNumberFormat="1" applyFont="1" applyAlignment="1">
      <alignment horizontal="left" vertical="center" wrapText="1"/>
    </xf>
    <xf numFmtId="0" fontId="10" fillId="29" borderId="2" xfId="90" applyFont="1" applyFill="1" applyBorder="1" applyAlignment="1">
      <alignment vertical="center"/>
    </xf>
    <xf numFmtId="0" fontId="10" fillId="29" borderId="2" xfId="90" applyFont="1" applyFill="1" applyBorder="1" applyAlignment="1">
      <alignment horizontal="left" vertical="center"/>
    </xf>
    <xf numFmtId="0" fontId="7" fillId="29" borderId="20" xfId="90" applyFont="1" applyFill="1" applyBorder="1" applyAlignment="1">
      <alignment horizontal="left" vertical="center"/>
    </xf>
    <xf numFmtId="183" fontId="6" fillId="31" borderId="3" xfId="90" applyNumberFormat="1" applyFont="1" applyFill="1" applyBorder="1" applyAlignment="1">
      <alignment horizontal="right" vertical="center"/>
    </xf>
    <xf numFmtId="183" fontId="6" fillId="31" borderId="25" xfId="90" applyNumberFormat="1" applyFont="1" applyFill="1" applyBorder="1" applyAlignment="1">
      <alignment horizontal="right" vertical="center"/>
    </xf>
    <xf numFmtId="0" fontId="7" fillId="29" borderId="20" xfId="90" applyFont="1" applyFill="1" applyBorder="1" applyAlignment="1">
      <alignment vertical="center"/>
    </xf>
    <xf numFmtId="41" fontId="6" fillId="0" borderId="3" xfId="66" applyFont="1" applyBorder="1" applyAlignment="1">
      <alignment horizontal="center" vertical="center"/>
    </xf>
    <xf numFmtId="0" fontId="6" fillId="0" borderId="20" xfId="90" applyFont="1" applyBorder="1" applyAlignment="1">
      <alignment horizontal="left" vertical="center" shrinkToFit="1"/>
    </xf>
    <xf numFmtId="0" fontId="6" fillId="0" borderId="3" xfId="90" applyFont="1" applyBorder="1" applyAlignment="1">
      <alignment horizontal="left" vertical="center" shrinkToFit="1"/>
    </xf>
    <xf numFmtId="0" fontId="6" fillId="31" borderId="3" xfId="90" applyFont="1" applyFill="1" applyBorder="1" applyAlignment="1">
      <alignment horizontal="left" vertical="center" shrinkToFit="1"/>
    </xf>
    <xf numFmtId="0" fontId="11" fillId="0" borderId="20" xfId="90" applyFont="1" applyBorder="1" applyAlignment="1">
      <alignment horizontal="left" vertical="center" wrapText="1"/>
    </xf>
    <xf numFmtId="0" fontId="11" fillId="0" borderId="20" xfId="90" applyFont="1" applyBorder="1" applyAlignment="1">
      <alignment horizontal="left" vertical="center"/>
    </xf>
    <xf numFmtId="0" fontId="6" fillId="0" borderId="21" xfId="90" applyFont="1" applyBorder="1" applyAlignment="1">
      <alignment horizontal="left" vertical="center" wrapText="1" shrinkToFit="1"/>
    </xf>
    <xf numFmtId="0" fontId="11" fillId="31" borderId="95" xfId="90" applyFont="1" applyFill="1" applyBorder="1" applyAlignment="1">
      <alignment horizontal="left" vertical="center"/>
    </xf>
    <xf numFmtId="41" fontId="77" fillId="0" borderId="0" xfId="66" applyFont="1" applyAlignment="1">
      <alignment horizontal="justify" vertical="center"/>
    </xf>
    <xf numFmtId="41" fontId="77" fillId="0" borderId="0" xfId="66" applyFont="1" applyAlignment="1">
      <alignment horizontal="center" vertical="center"/>
    </xf>
    <xf numFmtId="0" fontId="6" fillId="31" borderId="3" xfId="90" applyFont="1" applyFill="1" applyBorder="1" applyAlignment="1">
      <alignment horizontal="left" vertical="center" wrapText="1" shrinkToFit="1"/>
    </xf>
    <xf numFmtId="41" fontId="78" fillId="0" borderId="0" xfId="66" applyFont="1" applyAlignment="1">
      <alignment horizontal="left" vertical="center"/>
    </xf>
    <xf numFmtId="41" fontId="79" fillId="0" borderId="0" xfId="66" applyFont="1" applyAlignment="1">
      <alignment horizontal="left" vertical="center"/>
    </xf>
    <xf numFmtId="0" fontId="81" fillId="0" borderId="0" xfId="88" applyFont="1" applyAlignment="1">
      <alignment horizontal="left"/>
    </xf>
    <xf numFmtId="0" fontId="75" fillId="0" borderId="0" xfId="88" applyFont="1"/>
    <xf numFmtId="0" fontId="6" fillId="0" borderId="25" xfId="90" applyFont="1" applyBorder="1" applyAlignment="1">
      <alignment horizontal="left" vertical="center" shrinkToFit="1"/>
    </xf>
    <xf numFmtId="0" fontId="13" fillId="0" borderId="0" xfId="88" applyFont="1" applyAlignment="1">
      <alignment horizontal="center" vertical="center"/>
    </xf>
    <xf numFmtId="0" fontId="6" fillId="0" borderId="25" xfId="90" applyFont="1" applyBorder="1" applyAlignment="1">
      <alignment horizontal="left" vertical="center" shrinkToFit="1"/>
    </xf>
    <xf numFmtId="0" fontId="6" fillId="31" borderId="25" xfId="90" applyFont="1" applyFill="1" applyBorder="1" applyAlignment="1">
      <alignment horizontal="left" vertical="center" shrinkToFit="1"/>
    </xf>
    <xf numFmtId="0" fontId="60" fillId="0" borderId="20" xfId="90" applyFont="1" applyBorder="1" applyAlignment="1">
      <alignment horizontal="center" vertical="center"/>
    </xf>
    <xf numFmtId="0" fontId="6" fillId="0" borderId="89" xfId="90" applyFont="1" applyBorder="1" applyAlignment="1">
      <alignment horizontal="center" vertical="center"/>
    </xf>
    <xf numFmtId="0" fontId="10" fillId="29" borderId="26" xfId="90" applyFont="1" applyFill="1" applyBorder="1" applyAlignment="1">
      <alignment vertical="center"/>
    </xf>
    <xf numFmtId="0" fontId="7" fillId="29" borderId="2" xfId="90" applyFont="1" applyFill="1" applyBorder="1" applyAlignment="1">
      <alignment vertical="center"/>
    </xf>
    <xf numFmtId="0" fontId="7" fillId="29" borderId="26" xfId="90" applyFont="1" applyFill="1" applyBorder="1" applyAlignment="1">
      <alignment vertical="center"/>
    </xf>
    <xf numFmtId="41" fontId="75" fillId="0" borderId="0" xfId="66" applyFont="1" applyAlignment="1">
      <alignment horizontal="left" vertical="center"/>
    </xf>
    <xf numFmtId="41" fontId="61" fillId="0" borderId="22" xfId="66" applyFont="1" applyBorder="1" applyAlignment="1">
      <alignment vertical="center"/>
    </xf>
    <xf numFmtId="41" fontId="61" fillId="0" borderId="15" xfId="66" applyFont="1" applyBorder="1" applyAlignment="1">
      <alignment vertical="center"/>
    </xf>
    <xf numFmtId="41" fontId="61" fillId="0" borderId="17" xfId="66" applyFont="1" applyBorder="1" applyAlignment="1">
      <alignment vertical="center"/>
    </xf>
    <xf numFmtId="41" fontId="6" fillId="0" borderId="13" xfId="65" applyFont="1" applyBorder="1" applyAlignment="1">
      <alignment horizontal="left" vertical="center"/>
    </xf>
    <xf numFmtId="41" fontId="6" fillId="0" borderId="0" xfId="65" applyFont="1" applyBorder="1" applyAlignment="1">
      <alignment horizontal="left" vertical="center"/>
    </xf>
    <xf numFmtId="41" fontId="6" fillId="0" borderId="18" xfId="65" applyFont="1" applyBorder="1" applyAlignment="1">
      <alignment horizontal="left" vertical="center"/>
    </xf>
    <xf numFmtId="0" fontId="7" fillId="0" borderId="3" xfId="88" applyFont="1" applyBorder="1" applyAlignment="1">
      <alignment horizontal="center" vertical="center"/>
    </xf>
    <xf numFmtId="41" fontId="82" fillId="32" borderId="3" xfId="66" applyFont="1" applyFill="1" applyBorder="1" applyAlignment="1">
      <alignment horizontal="center" vertical="center"/>
    </xf>
    <xf numFmtId="179" fontId="7" fillId="0" borderId="3" xfId="66" applyNumberFormat="1" applyFont="1" applyBorder="1" applyAlignment="1">
      <alignment horizontal="right" vertical="center" shrinkToFit="1"/>
    </xf>
    <xf numFmtId="179" fontId="7" fillId="29" borderId="3" xfId="88" applyNumberFormat="1" applyFont="1" applyFill="1" applyBorder="1" applyAlignment="1">
      <alignment horizontal="center" vertical="center" shrinkToFit="1"/>
    </xf>
    <xf numFmtId="41" fontId="6" fillId="0" borderId="3" xfId="66" applyFont="1" applyBorder="1" applyAlignment="1">
      <alignment horizontal="center" vertical="center" shrinkToFit="1"/>
    </xf>
    <xf numFmtId="41" fontId="7" fillId="0" borderId="3" xfId="66" applyFont="1" applyBorder="1" applyAlignment="1">
      <alignment horizontal="center" vertical="center" shrinkToFit="1"/>
    </xf>
    <xf numFmtId="0" fontId="83" fillId="29" borderId="26" xfId="88" applyFont="1" applyFill="1" applyBorder="1" applyAlignment="1">
      <alignment horizontal="left" vertical="center"/>
    </xf>
    <xf numFmtId="0" fontId="7" fillId="0" borderId="0" xfId="88" applyAlignment="1">
      <alignment vertical="center"/>
    </xf>
    <xf numFmtId="0" fontId="64" fillId="0" borderId="0" xfId="88" applyFont="1" applyAlignment="1">
      <alignment vertical="center"/>
    </xf>
    <xf numFmtId="0" fontId="6" fillId="31" borderId="25" xfId="90" applyFont="1" applyFill="1" applyBorder="1" applyAlignment="1">
      <alignment horizontal="left" vertical="center" shrinkToFit="1"/>
    </xf>
    <xf numFmtId="0" fontId="6" fillId="31" borderId="0" xfId="90" applyFont="1" applyFill="1" applyBorder="1" applyAlignment="1">
      <alignment horizontal="left" vertical="center" shrinkToFit="1"/>
    </xf>
    <xf numFmtId="0" fontId="6" fillId="31" borderId="3" xfId="90" applyFont="1" applyFill="1" applyBorder="1" applyAlignment="1">
      <alignment horizontal="left" vertical="center" wrapText="1"/>
    </xf>
    <xf numFmtId="3" fontId="0" fillId="32" borderId="0" xfId="91" applyNumberFormat="1" applyFont="1" applyFill="1" applyBorder="1" applyAlignment="1">
      <alignment horizontal="left" vertical="center"/>
    </xf>
    <xf numFmtId="3" fontId="10" fillId="32" borderId="80" xfId="91" applyNumberFormat="1" applyFont="1" applyFill="1" applyBorder="1" applyAlignment="1">
      <alignment vertical="center"/>
    </xf>
    <xf numFmtId="41" fontId="6" fillId="29" borderId="84" xfId="65" applyFont="1" applyFill="1" applyBorder="1" applyAlignment="1">
      <alignment horizontal="center" vertical="center" wrapText="1"/>
    </xf>
    <xf numFmtId="41" fontId="6" fillId="29" borderId="103" xfId="65" applyFont="1" applyFill="1" applyBorder="1" applyAlignment="1">
      <alignment horizontal="center" vertical="center" wrapText="1"/>
    </xf>
    <xf numFmtId="41" fontId="6" fillId="29" borderId="103" xfId="65" applyFont="1" applyFill="1" applyBorder="1" applyAlignment="1">
      <alignment horizontal="center" vertical="center"/>
    </xf>
    <xf numFmtId="41" fontId="6" fillId="33" borderId="104" xfId="65" applyFont="1" applyFill="1" applyBorder="1" applyAlignment="1">
      <alignment horizontal="center" vertical="center" wrapText="1"/>
    </xf>
    <xf numFmtId="0" fontId="6" fillId="31" borderId="25" xfId="90" applyFont="1" applyFill="1" applyBorder="1" applyAlignment="1">
      <alignment horizontal="left" vertical="center" shrinkToFit="1"/>
    </xf>
    <xf numFmtId="41" fontId="6" fillId="31" borderId="92" xfId="68" applyFont="1" applyFill="1" applyBorder="1" applyAlignment="1">
      <alignment vertical="center"/>
    </xf>
    <xf numFmtId="41" fontId="85" fillId="0" borderId="0" xfId="66" applyFont="1" applyAlignment="1">
      <alignment horizontal="center" vertical="center"/>
    </xf>
    <xf numFmtId="41" fontId="80" fillId="0" borderId="0" xfId="66" applyFont="1" applyAlignment="1">
      <alignment horizontal="left" vertical="center"/>
    </xf>
    <xf numFmtId="41" fontId="80" fillId="0" borderId="0" xfId="66" applyFont="1" applyAlignment="1">
      <alignment vertical="center"/>
    </xf>
    <xf numFmtId="0" fontId="13" fillId="29" borderId="26" xfId="88" applyFont="1" applyFill="1" applyBorder="1" applyAlignment="1">
      <alignment horizontal="center" vertical="center"/>
    </xf>
    <xf numFmtId="41" fontId="61" fillId="31" borderId="27" xfId="66" applyFont="1" applyFill="1" applyBorder="1" applyAlignment="1">
      <alignment horizontal="left" vertical="center" shrinkToFit="1"/>
    </xf>
    <xf numFmtId="41" fontId="61" fillId="31" borderId="28" xfId="66" applyFont="1" applyFill="1" applyBorder="1" applyAlignment="1">
      <alignment horizontal="left" vertical="center" shrinkToFit="1"/>
    </xf>
    <xf numFmtId="41" fontId="65" fillId="0" borderId="24" xfId="66" applyFont="1" applyBorder="1" applyAlignment="1">
      <alignment horizontal="left" vertical="center" shrinkToFit="1"/>
    </xf>
    <xf numFmtId="41" fontId="65" fillId="0" borderId="24" xfId="66" applyFont="1" applyBorder="1" applyAlignment="1">
      <alignment horizontal="center" vertical="center" shrinkToFit="1"/>
    </xf>
    <xf numFmtId="41" fontId="65" fillId="0" borderId="28" xfId="66" applyFont="1" applyBorder="1" applyAlignment="1">
      <alignment horizontal="left" vertical="center" shrinkToFit="1"/>
    </xf>
    <xf numFmtId="41" fontId="65" fillId="0" borderId="28" xfId="66" applyFont="1" applyBorder="1" applyAlignment="1">
      <alignment horizontal="center" vertical="center" shrinkToFit="1"/>
    </xf>
    <xf numFmtId="41" fontId="65" fillId="0" borderId="119" xfId="66" applyFont="1" applyBorder="1" applyAlignment="1">
      <alignment horizontal="center" vertical="center" shrinkToFit="1"/>
    </xf>
    <xf numFmtId="41" fontId="61" fillId="29" borderId="30" xfId="66" applyFont="1" applyFill="1" applyBorder="1" applyAlignment="1">
      <alignment horizontal="center" vertical="center" shrinkToFit="1"/>
    </xf>
    <xf numFmtId="0" fontId="86" fillId="0" borderId="0" xfId="88" applyFont="1" applyAlignment="1">
      <alignment horizontal="left"/>
    </xf>
    <xf numFmtId="0" fontId="85" fillId="0" borderId="0" xfId="88" applyFont="1" applyAlignment="1">
      <alignment horizontal="left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49" fillId="0" borderId="0" xfId="0" applyFont="1" applyBorder="1" applyAlignment="1">
      <alignment horizontal="center" vertical="center"/>
    </xf>
    <xf numFmtId="41" fontId="84" fillId="0" borderId="0" xfId="66" applyFont="1" applyAlignment="1">
      <alignment horizontal="center" vertical="center"/>
    </xf>
    <xf numFmtId="41" fontId="57" fillId="0" borderId="0" xfId="66" applyFont="1" applyAlignment="1">
      <alignment horizontal="center" vertical="center"/>
    </xf>
    <xf numFmtId="0" fontId="59" fillId="0" borderId="0" xfId="90" applyFont="1" applyAlignment="1">
      <alignment horizontal="center" vertical="center"/>
    </xf>
    <xf numFmtId="0" fontId="6" fillId="28" borderId="20" xfId="90" applyFont="1" applyFill="1" applyBorder="1" applyAlignment="1">
      <alignment horizontal="center" vertical="center" shrinkToFit="1"/>
    </xf>
    <xf numFmtId="0" fontId="6" fillId="28" borderId="2" xfId="90" applyFont="1" applyFill="1" applyBorder="1" applyAlignment="1">
      <alignment horizontal="center" vertical="center" shrinkToFit="1"/>
    </xf>
    <xf numFmtId="0" fontId="6" fillId="28" borderId="26" xfId="90" applyFont="1" applyFill="1" applyBorder="1" applyAlignment="1">
      <alignment horizontal="center" vertical="center" shrinkToFit="1"/>
    </xf>
    <xf numFmtId="0" fontId="6" fillId="28" borderId="3" xfId="90" applyFont="1" applyFill="1" applyBorder="1" applyAlignment="1">
      <alignment horizontal="center" vertical="center" wrapText="1"/>
    </xf>
    <xf numFmtId="0" fontId="6" fillId="28" borderId="3" xfId="90" applyFont="1" applyFill="1" applyBorder="1" applyAlignment="1">
      <alignment horizontal="center" vertical="center"/>
    </xf>
    <xf numFmtId="0" fontId="6" fillId="0" borderId="25" xfId="90" applyFont="1" applyBorder="1" applyAlignment="1">
      <alignment horizontal="left" vertical="center" shrinkToFit="1"/>
    </xf>
    <xf numFmtId="0" fontId="6" fillId="26" borderId="17" xfId="90" applyFont="1" applyFill="1" applyBorder="1" applyAlignment="1">
      <alignment horizontal="center" vertical="center" shrinkToFit="1"/>
    </xf>
    <xf numFmtId="0" fontId="6" fillId="26" borderId="18" xfId="90" applyFont="1" applyFill="1" applyBorder="1" applyAlignment="1">
      <alignment horizontal="center" vertical="center" shrinkToFit="1"/>
    </xf>
    <xf numFmtId="0" fontId="6" fillId="26" borderId="19" xfId="90" applyFont="1" applyFill="1" applyBorder="1" applyAlignment="1">
      <alignment horizontal="center" vertical="center" shrinkToFit="1"/>
    </xf>
    <xf numFmtId="0" fontId="6" fillId="0" borderId="3" xfId="90" applyFont="1" applyBorder="1" applyAlignment="1">
      <alignment horizontal="left" vertical="center" shrinkToFit="1"/>
    </xf>
    <xf numFmtId="0" fontId="6" fillId="31" borderId="3" xfId="90" applyFont="1" applyFill="1" applyBorder="1" applyAlignment="1">
      <alignment horizontal="left" vertical="center"/>
    </xf>
    <xf numFmtId="0" fontId="6" fillId="31" borderId="25" xfId="90" applyFont="1" applyFill="1" applyBorder="1" applyAlignment="1">
      <alignment horizontal="left" vertical="center" shrinkToFit="1"/>
    </xf>
    <xf numFmtId="0" fontId="6" fillId="31" borderId="3" xfId="90" applyFont="1" applyFill="1" applyBorder="1" applyAlignment="1">
      <alignment horizontal="left" vertical="center" shrinkToFit="1"/>
    </xf>
    <xf numFmtId="0" fontId="6" fillId="26" borderId="20" xfId="90" applyFont="1" applyFill="1" applyBorder="1" applyAlignment="1">
      <alignment horizontal="center" vertical="center" shrinkToFit="1"/>
    </xf>
    <xf numFmtId="0" fontId="6" fillId="26" borderId="2" xfId="90" applyFont="1" applyFill="1" applyBorder="1" applyAlignment="1">
      <alignment horizontal="center" vertical="center" shrinkToFit="1"/>
    </xf>
    <xf numFmtId="0" fontId="6" fillId="26" borderId="26" xfId="90" applyFont="1" applyFill="1" applyBorder="1" applyAlignment="1">
      <alignment horizontal="center" vertical="center" shrinkToFit="1"/>
    </xf>
    <xf numFmtId="41" fontId="77" fillId="0" borderId="0" xfId="66" applyFont="1" applyAlignment="1">
      <alignment horizontal="left" vertical="center"/>
    </xf>
    <xf numFmtId="41" fontId="61" fillId="31" borderId="20" xfId="66" applyFont="1" applyFill="1" applyBorder="1" applyAlignment="1">
      <alignment horizontal="left" vertical="center" wrapText="1"/>
    </xf>
    <xf numFmtId="41" fontId="61" fillId="31" borderId="121" xfId="66" applyFont="1" applyFill="1" applyBorder="1" applyAlignment="1">
      <alignment horizontal="left" vertical="center" wrapText="1"/>
    </xf>
    <xf numFmtId="41" fontId="61" fillId="31" borderId="120" xfId="66" applyFont="1" applyFill="1" applyBorder="1" applyAlignment="1">
      <alignment horizontal="left" vertical="center" wrapText="1"/>
    </xf>
    <xf numFmtId="0" fontId="6" fillId="0" borderId="0" xfId="92" applyFont="1" applyBorder="1" applyAlignment="1">
      <alignment horizontal="left" vertical="center"/>
    </xf>
    <xf numFmtId="41" fontId="61" fillId="32" borderId="65" xfId="66" applyFont="1" applyFill="1" applyBorder="1" applyAlignment="1">
      <alignment horizontal="center" vertical="center" wrapText="1"/>
    </xf>
    <xf numFmtId="41" fontId="61" fillId="32" borderId="66" xfId="66" applyFont="1" applyFill="1" applyBorder="1" applyAlignment="1">
      <alignment horizontal="center" vertical="center" wrapText="1"/>
    </xf>
    <xf numFmtId="41" fontId="61" fillId="32" borderId="67" xfId="66" applyFont="1" applyFill="1" applyBorder="1" applyAlignment="1">
      <alignment horizontal="center" vertical="center" wrapText="1"/>
    </xf>
    <xf numFmtId="41" fontId="61" fillId="32" borderId="68" xfId="66" applyFont="1" applyFill="1" applyBorder="1" applyAlignment="1">
      <alignment horizontal="center" vertical="center" wrapText="1"/>
    </xf>
    <xf numFmtId="41" fontId="65" fillId="0" borderId="49" xfId="66" applyFont="1" applyBorder="1" applyAlignment="1">
      <alignment horizontal="center" vertical="center" wrapText="1"/>
    </xf>
    <xf numFmtId="41" fontId="65" fillId="0" borderId="69" xfId="66" applyFont="1" applyBorder="1" applyAlignment="1">
      <alignment horizontal="center" vertical="center" wrapText="1"/>
    </xf>
    <xf numFmtId="41" fontId="65" fillId="29" borderId="70" xfId="66" applyFont="1" applyFill="1" applyBorder="1" applyAlignment="1">
      <alignment horizontal="center" vertical="center" wrapText="1"/>
    </xf>
    <xf numFmtId="41" fontId="65" fillId="29" borderId="71" xfId="66" applyFont="1" applyFill="1" applyBorder="1" applyAlignment="1">
      <alignment horizontal="center" vertical="center" wrapText="1"/>
    </xf>
    <xf numFmtId="41" fontId="67" fillId="29" borderId="53" xfId="66" applyFont="1" applyFill="1" applyBorder="1" applyAlignment="1">
      <alignment horizontal="center" vertical="center" wrapText="1"/>
    </xf>
    <xf numFmtId="41" fontId="67" fillId="29" borderId="54" xfId="66" applyFont="1" applyFill="1" applyBorder="1" applyAlignment="1">
      <alignment horizontal="center" vertical="center" wrapText="1"/>
    </xf>
    <xf numFmtId="41" fontId="67" fillId="29" borderId="55" xfId="66" applyFont="1" applyFill="1" applyBorder="1" applyAlignment="1">
      <alignment horizontal="center" vertical="center" wrapText="1"/>
    </xf>
    <xf numFmtId="0" fontId="59" fillId="0" borderId="0" xfId="92" applyFont="1" applyBorder="1" applyAlignment="1">
      <alignment horizontal="center" vertical="center"/>
    </xf>
    <xf numFmtId="0" fontId="6" fillId="31" borderId="0" xfId="92" applyFont="1" applyFill="1" applyBorder="1" applyAlignment="1">
      <alignment horizontal="left" vertical="center"/>
    </xf>
    <xf numFmtId="41" fontId="61" fillId="29" borderId="53" xfId="66" applyFont="1" applyFill="1" applyBorder="1" applyAlignment="1">
      <alignment horizontal="center" vertical="center" shrinkToFit="1"/>
    </xf>
    <xf numFmtId="41" fontId="61" fillId="29" borderId="54" xfId="66" applyFont="1" applyFill="1" applyBorder="1" applyAlignment="1">
      <alignment horizontal="center" vertical="center" shrinkToFit="1"/>
    </xf>
    <xf numFmtId="41" fontId="61" fillId="29" borderId="55" xfId="66" applyFont="1" applyFill="1" applyBorder="1" applyAlignment="1">
      <alignment horizontal="center" vertical="center" shrinkToFit="1"/>
    </xf>
    <xf numFmtId="41" fontId="61" fillId="29" borderId="36" xfId="66" applyFont="1" applyFill="1" applyBorder="1" applyAlignment="1">
      <alignment horizontal="center" vertical="center" wrapText="1"/>
    </xf>
    <xf numFmtId="41" fontId="61" fillId="29" borderId="37" xfId="66" applyFont="1" applyFill="1" applyBorder="1" applyAlignment="1">
      <alignment horizontal="center" vertical="center" wrapText="1"/>
    </xf>
    <xf numFmtId="41" fontId="61" fillId="32" borderId="72" xfId="66" applyFont="1" applyFill="1" applyBorder="1" applyAlignment="1">
      <alignment horizontal="center" vertical="center" wrapText="1"/>
    </xf>
    <xf numFmtId="41" fontId="61" fillId="32" borderId="73" xfId="66" applyFont="1" applyFill="1" applyBorder="1" applyAlignment="1">
      <alignment horizontal="center" vertical="center" wrapText="1"/>
    </xf>
    <xf numFmtId="0" fontId="6" fillId="29" borderId="46" xfId="92" applyFont="1" applyFill="1" applyBorder="1" applyAlignment="1">
      <alignment horizontal="center" vertical="center"/>
    </xf>
    <xf numFmtId="0" fontId="6" fillId="29" borderId="36" xfId="92" applyFont="1" applyFill="1" applyBorder="1" applyAlignment="1">
      <alignment horizontal="center" vertical="center"/>
    </xf>
    <xf numFmtId="41" fontId="61" fillId="32" borderId="74" xfId="66" applyFont="1" applyFill="1" applyBorder="1" applyAlignment="1">
      <alignment horizontal="center" vertical="center" wrapText="1"/>
    </xf>
    <xf numFmtId="41" fontId="61" fillId="32" borderId="75" xfId="66" applyFont="1" applyFill="1" applyBorder="1" applyAlignment="1">
      <alignment horizontal="center" vertical="center" wrapText="1"/>
    </xf>
    <xf numFmtId="41" fontId="61" fillId="32" borderId="76" xfId="66" applyFont="1" applyFill="1" applyBorder="1" applyAlignment="1">
      <alignment horizontal="center" vertical="center" wrapText="1"/>
    </xf>
    <xf numFmtId="41" fontId="61" fillId="32" borderId="77" xfId="66" applyFont="1" applyFill="1" applyBorder="1" applyAlignment="1">
      <alignment horizontal="center" vertical="center" wrapText="1"/>
    </xf>
    <xf numFmtId="41" fontId="61" fillId="32" borderId="78" xfId="66" applyFont="1" applyFill="1" applyBorder="1" applyAlignment="1">
      <alignment horizontal="center" vertical="center" wrapText="1"/>
    </xf>
    <xf numFmtId="41" fontId="68" fillId="0" borderId="0" xfId="66" applyFont="1" applyAlignment="1">
      <alignment horizontal="center" vertical="center"/>
    </xf>
    <xf numFmtId="41" fontId="61" fillId="32" borderId="61" xfId="66" applyFont="1" applyFill="1" applyBorder="1" applyAlignment="1">
      <alignment horizontal="center" vertical="center" wrapText="1"/>
    </xf>
    <xf numFmtId="41" fontId="61" fillId="32" borderId="62" xfId="66" applyFont="1" applyFill="1" applyBorder="1" applyAlignment="1">
      <alignment horizontal="center" vertical="center" wrapText="1"/>
    </xf>
    <xf numFmtId="41" fontId="61" fillId="32" borderId="63" xfId="66" applyFont="1" applyFill="1" applyBorder="1" applyAlignment="1">
      <alignment horizontal="center" vertical="center" wrapText="1"/>
    </xf>
    <xf numFmtId="41" fontId="61" fillId="32" borderId="39" xfId="66" applyFont="1" applyFill="1" applyBorder="1" applyAlignment="1">
      <alignment horizontal="center" vertical="center" wrapText="1"/>
    </xf>
    <xf numFmtId="41" fontId="61" fillId="32" borderId="41" xfId="66" applyFont="1" applyFill="1" applyBorder="1" applyAlignment="1">
      <alignment horizontal="center" vertical="center" wrapText="1"/>
    </xf>
    <xf numFmtId="41" fontId="61" fillId="32" borderId="64" xfId="66" applyFont="1" applyFill="1" applyBorder="1" applyAlignment="1">
      <alignment horizontal="center" vertical="center" wrapText="1"/>
    </xf>
    <xf numFmtId="41" fontId="61" fillId="32" borderId="44" xfId="66" applyFont="1" applyFill="1" applyBorder="1" applyAlignment="1">
      <alignment horizontal="center" vertical="center" wrapText="1"/>
    </xf>
    <xf numFmtId="41" fontId="61" fillId="32" borderId="45" xfId="66" applyFont="1" applyFill="1" applyBorder="1" applyAlignment="1">
      <alignment horizontal="center" vertical="center" wrapText="1"/>
    </xf>
    <xf numFmtId="41" fontId="61" fillId="32" borderId="3" xfId="66" applyFont="1" applyFill="1" applyBorder="1" applyAlignment="1">
      <alignment horizontal="center" vertical="center" wrapText="1"/>
    </xf>
    <xf numFmtId="41" fontId="61" fillId="32" borderId="35" xfId="66" applyFont="1" applyFill="1" applyBorder="1" applyAlignment="1">
      <alignment horizontal="center" vertical="center" wrapText="1"/>
    </xf>
    <xf numFmtId="41" fontId="65" fillId="29" borderId="53" xfId="66" applyFont="1" applyFill="1" applyBorder="1" applyAlignment="1">
      <alignment horizontal="center" vertical="center" wrapText="1"/>
    </xf>
    <xf numFmtId="41" fontId="65" fillId="29" borderId="54" xfId="66" applyFont="1" applyFill="1" applyBorder="1" applyAlignment="1">
      <alignment horizontal="center" vertical="center" wrapText="1"/>
    </xf>
    <xf numFmtId="41" fontId="65" fillId="29" borderId="55" xfId="66" applyFont="1" applyFill="1" applyBorder="1" applyAlignment="1">
      <alignment horizontal="center" vertical="center" wrapText="1"/>
    </xf>
    <xf numFmtId="41" fontId="61" fillId="32" borderId="56" xfId="66" applyFont="1" applyFill="1" applyBorder="1" applyAlignment="1">
      <alignment horizontal="center" vertical="center" wrapText="1"/>
    </xf>
    <xf numFmtId="41" fontId="61" fillId="32" borderId="57" xfId="66" applyFont="1" applyFill="1" applyBorder="1" applyAlignment="1">
      <alignment horizontal="center" vertical="center" wrapText="1"/>
    </xf>
    <xf numFmtId="41" fontId="61" fillId="32" borderId="58" xfId="66" applyFont="1" applyFill="1" applyBorder="1" applyAlignment="1">
      <alignment horizontal="center" vertical="center" wrapText="1"/>
    </xf>
    <xf numFmtId="41" fontId="61" fillId="32" borderId="59" xfId="66" applyFont="1" applyFill="1" applyBorder="1" applyAlignment="1">
      <alignment horizontal="center" vertical="center" wrapText="1"/>
    </xf>
    <xf numFmtId="41" fontId="61" fillId="32" borderId="60" xfId="66" applyFont="1" applyFill="1" applyBorder="1" applyAlignment="1">
      <alignment horizontal="center" vertical="center" wrapText="1"/>
    </xf>
    <xf numFmtId="41" fontId="61" fillId="32" borderId="50" xfId="66" applyFont="1" applyFill="1" applyBorder="1" applyAlignment="1">
      <alignment horizontal="center" vertical="center" wrapText="1"/>
    </xf>
    <xf numFmtId="41" fontId="61" fillId="32" borderId="51" xfId="66" applyFont="1" applyFill="1" applyBorder="1" applyAlignment="1">
      <alignment horizontal="center" vertical="center" wrapText="1"/>
    </xf>
    <xf numFmtId="41" fontId="61" fillId="32" borderId="52" xfId="66" applyFont="1" applyFill="1" applyBorder="1" applyAlignment="1">
      <alignment horizontal="center" vertical="center" wrapText="1"/>
    </xf>
    <xf numFmtId="41" fontId="74" fillId="0" borderId="0" xfId="66" applyFont="1" applyAlignment="1">
      <alignment horizontal="left" vertical="center" shrinkToFit="1"/>
    </xf>
    <xf numFmtId="41" fontId="76" fillId="29" borderId="0" xfId="66" applyFont="1" applyFill="1" applyAlignment="1">
      <alignment horizontal="left" vertical="center" shrinkToFit="1"/>
    </xf>
    <xf numFmtId="41" fontId="61" fillId="0" borderId="59" xfId="66" applyFont="1" applyBorder="1" applyAlignment="1">
      <alignment horizontal="center" vertical="center" wrapText="1"/>
    </xf>
    <xf numFmtId="41" fontId="61" fillId="0" borderId="60" xfId="66" applyFont="1" applyBorder="1" applyAlignment="1">
      <alignment horizontal="center" vertical="center" wrapText="1"/>
    </xf>
    <xf numFmtId="41" fontId="52" fillId="0" borderId="0" xfId="66" applyFont="1" applyAlignment="1">
      <alignment horizontal="center" vertical="center"/>
    </xf>
    <xf numFmtId="41" fontId="6" fillId="0" borderId="13" xfId="66" applyFont="1" applyBorder="1" applyAlignment="1">
      <alignment horizontal="center" vertical="center"/>
    </xf>
    <xf numFmtId="41" fontId="6" fillId="0" borderId="0" xfId="66" applyFont="1" applyBorder="1" applyAlignment="1">
      <alignment horizontal="center" vertical="center"/>
    </xf>
    <xf numFmtId="41" fontId="6" fillId="0" borderId="18" xfId="66" applyFont="1" applyBorder="1" applyAlignment="1">
      <alignment horizontal="center" vertical="center"/>
    </xf>
    <xf numFmtId="41" fontId="6" fillId="0" borderId="14" xfId="66" applyFont="1" applyBorder="1" applyAlignment="1">
      <alignment horizontal="center" vertical="center"/>
    </xf>
    <xf numFmtId="41" fontId="6" fillId="0" borderId="16" xfId="66" applyFont="1" applyBorder="1" applyAlignment="1">
      <alignment horizontal="center" vertical="center"/>
    </xf>
    <xf numFmtId="41" fontId="6" fillId="0" borderId="19" xfId="66" applyFont="1" applyBorder="1" applyAlignment="1">
      <alignment horizontal="center" vertical="center"/>
    </xf>
    <xf numFmtId="0" fontId="13" fillId="0" borderId="0" xfId="88" applyFont="1" applyAlignment="1">
      <alignment horizontal="center" vertical="center"/>
    </xf>
    <xf numFmtId="0" fontId="9" fillId="29" borderId="3" xfId="88" applyFont="1" applyFill="1" applyBorder="1" applyAlignment="1">
      <alignment horizontal="center" vertical="center"/>
    </xf>
    <xf numFmtId="41" fontId="82" fillId="32" borderId="3" xfId="66" applyFont="1" applyFill="1" applyBorder="1" applyAlignment="1">
      <alignment horizontal="center" vertical="center"/>
    </xf>
    <xf numFmtId="0" fontId="7" fillId="32" borderId="3" xfId="88" applyFill="1" applyBorder="1" applyAlignment="1">
      <alignment horizontal="center" vertical="center"/>
    </xf>
    <xf numFmtId="0" fontId="7" fillId="32" borderId="3" xfId="88" applyFill="1" applyBorder="1" applyAlignment="1">
      <alignment horizontal="center" vertical="center" wrapText="1"/>
    </xf>
    <xf numFmtId="3" fontId="13" fillId="0" borderId="0" xfId="91" applyNumberFormat="1" applyFont="1" applyAlignment="1">
      <alignment horizontal="center" vertical="center"/>
    </xf>
    <xf numFmtId="3" fontId="7" fillId="30" borderId="82" xfId="91" applyNumberFormat="1" applyFont="1" applyFill="1" applyBorder="1" applyAlignment="1">
      <alignment horizontal="center" vertical="center"/>
    </xf>
    <xf numFmtId="3" fontId="7" fillId="30" borderId="83" xfId="91" applyNumberFormat="1" applyFont="1" applyFill="1" applyBorder="1" applyAlignment="1">
      <alignment horizontal="center" vertical="center"/>
    </xf>
    <xf numFmtId="3" fontId="7" fillId="30" borderId="112" xfId="91" applyNumberFormat="1" applyFont="1" applyFill="1" applyBorder="1" applyAlignment="1">
      <alignment horizontal="center" vertical="center"/>
    </xf>
    <xf numFmtId="0" fontId="7" fillId="30" borderId="82" xfId="0" applyFont="1" applyFill="1" applyBorder="1" applyAlignment="1">
      <alignment horizontal="center" vertical="center" wrapText="1"/>
    </xf>
    <xf numFmtId="0" fontId="7" fillId="30" borderId="83" xfId="0" applyFont="1" applyFill="1" applyBorder="1" applyAlignment="1">
      <alignment horizontal="center" vertical="center" wrapText="1"/>
    </xf>
    <xf numFmtId="0" fontId="9" fillId="30" borderId="84" xfId="0" applyFont="1" applyFill="1" applyBorder="1" applyAlignment="1">
      <alignment horizontal="center" vertical="center" wrapText="1"/>
    </xf>
    <xf numFmtId="0" fontId="9" fillId="30" borderId="108" xfId="0" applyFont="1" applyFill="1" applyBorder="1" applyAlignment="1">
      <alignment horizontal="center" vertical="center" wrapText="1"/>
    </xf>
    <xf numFmtId="0" fontId="9" fillId="30" borderId="113" xfId="0" applyFont="1" applyFill="1" applyBorder="1" applyAlignment="1">
      <alignment horizontal="center" vertical="center" wrapText="1"/>
    </xf>
    <xf numFmtId="0" fontId="9" fillId="30" borderId="114" xfId="0" applyFont="1" applyFill="1" applyBorder="1" applyAlignment="1">
      <alignment horizontal="center" vertical="center" wrapText="1"/>
    </xf>
    <xf numFmtId="0" fontId="7" fillId="30" borderId="105" xfId="0" applyFont="1" applyFill="1" applyBorder="1" applyAlignment="1">
      <alignment horizontal="center" vertical="center" wrapText="1"/>
    </xf>
    <xf numFmtId="0" fontId="7" fillId="30" borderId="106" xfId="0" applyFont="1" applyFill="1" applyBorder="1" applyAlignment="1">
      <alignment horizontal="center" vertical="center" wrapText="1"/>
    </xf>
    <xf numFmtId="0" fontId="7" fillId="30" borderId="115" xfId="0" applyFont="1" applyFill="1" applyBorder="1" applyAlignment="1">
      <alignment horizontal="center" vertical="center" wrapText="1"/>
    </xf>
    <xf numFmtId="0" fontId="7" fillId="30" borderId="116" xfId="0" applyFont="1" applyFill="1" applyBorder="1" applyAlignment="1">
      <alignment horizontal="center" vertical="center" wrapText="1"/>
    </xf>
    <xf numFmtId="3" fontId="9" fillId="30" borderId="117" xfId="91" applyNumberFormat="1" applyFont="1" applyFill="1" applyBorder="1" applyAlignment="1">
      <alignment horizontal="center" vertical="center" wrapText="1"/>
    </xf>
    <xf numFmtId="3" fontId="9" fillId="30" borderId="118" xfId="91" applyNumberFormat="1" applyFont="1" applyFill="1" applyBorder="1" applyAlignment="1">
      <alignment horizontal="center" vertical="center" wrapText="1"/>
    </xf>
    <xf numFmtId="3" fontId="9" fillId="30" borderId="103" xfId="91" applyNumberFormat="1" applyFont="1" applyFill="1" applyBorder="1" applyAlignment="1">
      <alignment horizontal="center" vertical="center" wrapText="1"/>
    </xf>
    <xf numFmtId="0" fontId="6" fillId="33" borderId="84" xfId="0" applyFont="1" applyFill="1" applyBorder="1" applyAlignment="1">
      <alignment horizontal="center" vertical="center" wrapText="1"/>
    </xf>
    <xf numFmtId="0" fontId="6" fillId="33" borderId="81" xfId="0" applyFont="1" applyFill="1" applyBorder="1" applyAlignment="1">
      <alignment horizontal="center" vertical="center" wrapText="1"/>
    </xf>
    <xf numFmtId="3" fontId="7" fillId="0" borderId="0" xfId="91" applyNumberFormat="1" applyFont="1" applyAlignment="1">
      <alignment horizontal="left" vertical="center" wrapText="1"/>
    </xf>
    <xf numFmtId="3" fontId="7" fillId="30" borderId="105" xfId="91" applyNumberFormat="1" applyFont="1" applyFill="1" applyBorder="1" applyAlignment="1">
      <alignment horizontal="center" vertical="center" wrapText="1"/>
    </xf>
    <xf numFmtId="3" fontId="7" fillId="30" borderId="106" xfId="91" applyNumberFormat="1" applyFont="1" applyFill="1" applyBorder="1" applyAlignment="1">
      <alignment horizontal="center" vertical="center" wrapText="1"/>
    </xf>
    <xf numFmtId="3" fontId="7" fillId="30" borderId="106" xfId="91" applyNumberFormat="1" applyFont="1" applyFill="1" applyBorder="1" applyAlignment="1">
      <alignment horizontal="center" vertical="center"/>
    </xf>
    <xf numFmtId="3" fontId="7" fillId="30" borderId="107" xfId="91" applyNumberFormat="1" applyFont="1" applyFill="1" applyBorder="1" applyAlignment="1">
      <alignment horizontal="center" vertical="center"/>
    </xf>
    <xf numFmtId="0" fontId="9" fillId="30" borderId="81" xfId="0" applyFont="1" applyFill="1" applyBorder="1" applyAlignment="1">
      <alignment horizontal="center" vertical="center" wrapText="1"/>
    </xf>
    <xf numFmtId="0" fontId="9" fillId="30" borderId="109" xfId="0" applyFont="1" applyFill="1" applyBorder="1" applyAlignment="1">
      <alignment horizontal="center" vertical="center" wrapText="1"/>
    </xf>
    <xf numFmtId="0" fontId="9" fillId="30" borderId="110" xfId="0" applyFont="1" applyFill="1" applyBorder="1" applyAlignment="1">
      <alignment horizontal="center" vertical="center" wrapText="1"/>
    </xf>
    <xf numFmtId="0" fontId="9" fillId="30" borderId="111" xfId="0" applyFont="1" applyFill="1" applyBorder="1" applyAlignment="1">
      <alignment horizontal="center" vertical="center" wrapText="1"/>
    </xf>
    <xf numFmtId="0" fontId="7" fillId="30" borderId="84" xfId="0" applyFont="1" applyFill="1" applyBorder="1" applyAlignment="1">
      <alignment horizontal="center" vertical="center" wrapText="1"/>
    </xf>
    <xf numFmtId="0" fontId="7" fillId="30" borderId="81" xfId="0" applyFont="1" applyFill="1" applyBorder="1" applyAlignment="1">
      <alignment horizontal="center" vertical="center" wrapText="1"/>
    </xf>
    <xf numFmtId="0" fontId="9" fillId="30" borderId="82" xfId="0" applyFont="1" applyFill="1" applyBorder="1" applyAlignment="1">
      <alignment horizontal="center" vertical="center" wrapText="1"/>
    </xf>
    <xf numFmtId="0" fontId="9" fillId="30" borderId="112" xfId="0" applyFont="1" applyFill="1" applyBorder="1" applyAlignment="1">
      <alignment horizontal="center" vertical="center" wrapText="1"/>
    </xf>
  </cellXfs>
  <cellStyles count="93">
    <cellStyle name="??&amp;O?&amp;H?_x0008_??_x0007__x0001__x0001_" xfId="1"/>
    <cellStyle name="??_?.????" xfId="2"/>
    <cellStyle name="20% - 강조색1" xfId="3" builtinId="30" customBuiltin="1"/>
    <cellStyle name="20% - 강조색2" xfId="4" builtinId="34" customBuiltin="1"/>
    <cellStyle name="20% - 강조색3" xfId="5" builtinId="38" customBuiltin="1"/>
    <cellStyle name="20% - 강조색4" xfId="6" builtinId="42" customBuiltin="1"/>
    <cellStyle name="20% - 강조색5" xfId="7" builtinId="46" customBuiltin="1"/>
    <cellStyle name="20% - 강조색6" xfId="8" builtinId="50" customBuiltin="1"/>
    <cellStyle name="40% - 강조색1" xfId="9" builtinId="31" customBuiltin="1"/>
    <cellStyle name="40% - 강조색2" xfId="10" builtinId="35" customBuiltin="1"/>
    <cellStyle name="40% - 강조색3" xfId="11" builtinId="39" customBuiltin="1"/>
    <cellStyle name="40% - 강조색4" xfId="12" builtinId="43" customBuiltin="1"/>
    <cellStyle name="40% - 강조색5" xfId="13" builtinId="47" customBuiltin="1"/>
    <cellStyle name="40% - 강조색6" xfId="14" builtinId="51" customBuiltin="1"/>
    <cellStyle name="60% - 강조색1" xfId="15" builtinId="32" customBuiltin="1"/>
    <cellStyle name="60% - 강조색2" xfId="16" builtinId="36" customBuiltin="1"/>
    <cellStyle name="60% - 강조색3" xfId="17" builtinId="40" customBuiltin="1"/>
    <cellStyle name="60% - 강조색4" xfId="18" builtinId="44" customBuiltin="1"/>
    <cellStyle name="60% - 강조색5" xfId="19" builtinId="48" customBuiltin="1"/>
    <cellStyle name="60% - 강조색6" xfId="20" builtinId="52" customBuiltin="1"/>
    <cellStyle name="Calc Currency (0)" xfId="21"/>
    <cellStyle name="Comma [0]_ SG&amp;A Bridge " xfId="2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Entered" xfId="28"/>
    <cellStyle name="Grey" xfId="29"/>
    <cellStyle name="Header1" xfId="30"/>
    <cellStyle name="Header2" xfId="31"/>
    <cellStyle name="Input [yellow]" xfId="32"/>
    <cellStyle name="Normal - Style1" xfId="33"/>
    <cellStyle name="Normal_ SG&amp;A Bridge " xfId="34"/>
    <cellStyle name="Percent [2]" xfId="35"/>
    <cellStyle name="RevList" xfId="36"/>
    <cellStyle name="Subtotal" xfId="37"/>
    <cellStyle name="강조색1" xfId="38" builtinId="29" customBuiltin="1"/>
    <cellStyle name="강조색2" xfId="39" builtinId="33" customBuiltin="1"/>
    <cellStyle name="강조색3" xfId="40" builtinId="37" customBuiltin="1"/>
    <cellStyle name="강조색4" xfId="41" builtinId="41" customBuiltin="1"/>
    <cellStyle name="강조색5" xfId="42" builtinId="45" customBuiltin="1"/>
    <cellStyle name="강조색6" xfId="43" builtinId="49" customBuiltin="1"/>
    <cellStyle name="경고문" xfId="44" builtinId="11" customBuiltin="1"/>
    <cellStyle name="계산" xfId="45" builtinId="22" customBuiltin="1"/>
    <cellStyle name="고정소숫점" xfId="46"/>
    <cellStyle name="고정출력1" xfId="47"/>
    <cellStyle name="고정출력2" xfId="48"/>
    <cellStyle name="나쁨" xfId="49" builtinId="27" customBuiltin="1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믅됞 [0.00]_laroux" xfId="56"/>
    <cellStyle name="믅됞_laroux" xfId="57"/>
    <cellStyle name="백분율 2" xfId="58"/>
    <cellStyle name="백분율 4" xfId="59"/>
    <cellStyle name="보통" xfId="60" builtinId="28" customBuiltin="1"/>
    <cellStyle name="뷭?_빟랹둴봃섟 " xfId="61"/>
    <cellStyle name="설명 텍스트" xfId="62" builtinId="53" customBuiltin="1"/>
    <cellStyle name="셀 확인" xfId="63" builtinId="23" customBuiltin="1"/>
    <cellStyle name="숫자(R)" xfId="64"/>
    <cellStyle name="쉼표 [0]" xfId="65" builtinId="6"/>
    <cellStyle name="쉼표 [0] 2" xfId="66"/>
    <cellStyle name="쉼표 [0] 3" xfId="67"/>
    <cellStyle name="쉼표 [0] 4" xfId="68"/>
    <cellStyle name="연결된 셀" xfId="69" builtinId="24" customBuiltin="1"/>
    <cellStyle name="요약" xfId="70" builtinId="25" customBuiltin="1"/>
    <cellStyle name="입력" xfId="71" builtinId="20" customBuiltin="1"/>
    <cellStyle name="자리수" xfId="72"/>
    <cellStyle name="자리수0" xfId="73"/>
    <cellStyle name="제목" xfId="74" builtinId="15" customBuiltin="1"/>
    <cellStyle name="제목 1" xfId="75" builtinId="16" customBuiltin="1"/>
    <cellStyle name="제목 2" xfId="76" builtinId="17" customBuiltin="1"/>
    <cellStyle name="제목 3" xfId="77" builtinId="18" customBuiltin="1"/>
    <cellStyle name="제목 4" xfId="78" builtinId="19" customBuiltin="1"/>
    <cellStyle name="제목1" xfId="79"/>
    <cellStyle name="제목2" xfId="80"/>
    <cellStyle name="좋음" xfId="81" builtinId="26" customBuiltin="1"/>
    <cellStyle name="출력" xfId="82" builtinId="21" customBuiltin="1"/>
    <cellStyle name="콤마 [0]_(type)총괄" xfId="83"/>
    <cellStyle name="콤마_(type)총괄" xfId="84"/>
    <cellStyle name="표준" xfId="0" builtinId="0"/>
    <cellStyle name="표준 2" xfId="85"/>
    <cellStyle name="표준 2 2 2" xfId="86"/>
    <cellStyle name="표준 2 3" xfId="87"/>
    <cellStyle name="표준 3" xfId="88"/>
    <cellStyle name="표준 4" xfId="89"/>
    <cellStyle name="표준_12법인예산(임시자료)" xfId="90"/>
    <cellStyle name="표준_2000학년도 학교법인 결산" xfId="91"/>
    <cellStyle name="표준_참고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91109</xdr:colOff>
      <xdr:row>35</xdr:row>
      <xdr:rowOff>109215</xdr:rowOff>
    </xdr:from>
    <xdr:to>
      <xdr:col>7</xdr:col>
      <xdr:colOff>701210</xdr:colOff>
      <xdr:row>66</xdr:row>
      <xdr:rowOff>9735</xdr:rowOff>
    </xdr:to>
    <xdr:pic>
      <xdr:nvPicPr>
        <xdr:cNvPr id="399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200000">
          <a:off x="1373552" y="7175642"/>
          <a:ext cx="7545367" cy="1011025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ANHWP~1/temp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G30"/>
  <sheetViews>
    <sheetView tabSelected="1" view="pageBreakPreview" zoomScaleNormal="100" workbookViewId="0">
      <selection activeCell="A8" sqref="A8:G8"/>
    </sheetView>
  </sheetViews>
  <sheetFormatPr defaultRowHeight="22.5"/>
  <cols>
    <col min="1" max="7" width="10.75" style="8" customWidth="1"/>
    <col min="8" max="16384" width="9" style="8"/>
  </cols>
  <sheetData>
    <row r="1" spans="1:7">
      <c r="A1" s="250" t="s">
        <v>250</v>
      </c>
      <c r="B1" s="6"/>
      <c r="C1" s="6"/>
      <c r="D1" s="6"/>
      <c r="E1" s="6"/>
      <c r="F1" s="6"/>
      <c r="G1" s="7"/>
    </row>
    <row r="2" spans="1:7">
      <c r="A2" s="9"/>
      <c r="B2" s="10"/>
      <c r="C2" s="10"/>
      <c r="D2" s="10"/>
      <c r="E2" s="10"/>
      <c r="F2" s="10"/>
      <c r="G2" s="11"/>
    </row>
    <row r="3" spans="1:7">
      <c r="A3" s="9"/>
      <c r="B3" s="10"/>
      <c r="C3" s="10"/>
      <c r="D3" s="10"/>
      <c r="E3" s="10"/>
      <c r="F3" s="10"/>
      <c r="G3" s="11"/>
    </row>
    <row r="4" spans="1:7">
      <c r="A4" s="9"/>
      <c r="B4" s="10"/>
      <c r="C4" s="10"/>
      <c r="D4" s="10"/>
      <c r="E4" s="10"/>
      <c r="F4" s="10"/>
      <c r="G4" s="11"/>
    </row>
    <row r="5" spans="1:7">
      <c r="A5" s="9"/>
      <c r="B5" s="10"/>
      <c r="C5" s="10"/>
      <c r="D5" s="10"/>
      <c r="E5" s="10"/>
      <c r="F5" s="10"/>
      <c r="G5" s="11"/>
    </row>
    <row r="6" spans="1:7">
      <c r="A6" s="307" t="s">
        <v>217</v>
      </c>
      <c r="B6" s="308"/>
      <c r="C6" s="308"/>
      <c r="D6" s="308"/>
      <c r="E6" s="308"/>
      <c r="F6" s="308"/>
      <c r="G6" s="309"/>
    </row>
    <row r="7" spans="1:7">
      <c r="A7" s="12"/>
      <c r="B7" s="13"/>
      <c r="C7" s="13"/>
      <c r="D7" s="13"/>
      <c r="E7" s="13"/>
      <c r="F7" s="13"/>
      <c r="G7" s="14"/>
    </row>
    <row r="8" spans="1:7">
      <c r="A8" s="307" t="s">
        <v>309</v>
      </c>
      <c r="B8" s="308"/>
      <c r="C8" s="308"/>
      <c r="D8" s="308"/>
      <c r="E8" s="308"/>
      <c r="F8" s="308"/>
      <c r="G8" s="309"/>
    </row>
    <row r="9" spans="1:7">
      <c r="A9" s="9"/>
      <c r="B9" s="10"/>
      <c r="C9" s="10"/>
      <c r="D9" s="10"/>
      <c r="E9" s="10"/>
      <c r="F9" s="10"/>
      <c r="G9" s="11"/>
    </row>
    <row r="10" spans="1:7">
      <c r="A10" s="9"/>
      <c r="B10" s="10"/>
      <c r="C10" s="10"/>
      <c r="D10" s="10"/>
      <c r="E10" s="10"/>
      <c r="F10" s="10"/>
      <c r="G10" s="11"/>
    </row>
    <row r="11" spans="1:7">
      <c r="A11" s="9"/>
      <c r="B11" s="10"/>
      <c r="C11" s="10"/>
      <c r="D11" s="10"/>
      <c r="E11" s="10"/>
      <c r="F11" s="10"/>
      <c r="G11" s="11"/>
    </row>
    <row r="12" spans="1:7">
      <c r="A12" s="9"/>
      <c r="B12" s="10"/>
      <c r="C12" s="10"/>
      <c r="D12" s="10"/>
      <c r="E12" s="10"/>
      <c r="F12" s="10"/>
      <c r="G12" s="11"/>
    </row>
    <row r="13" spans="1:7">
      <c r="A13" s="9"/>
      <c r="B13" s="10"/>
      <c r="C13" s="10"/>
      <c r="D13" s="10"/>
      <c r="E13" s="10"/>
      <c r="F13" s="10"/>
      <c r="G13" s="11"/>
    </row>
    <row r="14" spans="1:7">
      <c r="A14" s="9"/>
      <c r="B14" s="10"/>
      <c r="C14" s="10"/>
      <c r="D14" s="10"/>
      <c r="E14" s="10"/>
      <c r="F14" s="10"/>
      <c r="G14" s="11"/>
    </row>
    <row r="15" spans="1:7">
      <c r="A15" s="9"/>
      <c r="B15" s="10"/>
      <c r="C15" s="10"/>
      <c r="D15" s="10"/>
      <c r="E15" s="10"/>
      <c r="F15" s="10"/>
      <c r="G15" s="11"/>
    </row>
    <row r="16" spans="1:7">
      <c r="A16" s="9"/>
      <c r="B16" s="10"/>
      <c r="C16" s="10"/>
      <c r="D16" s="10"/>
      <c r="E16" s="10"/>
      <c r="F16" s="10"/>
      <c r="G16" s="11"/>
    </row>
    <row r="17" spans="1:7">
      <c r="A17" s="9"/>
      <c r="B17" s="10"/>
      <c r="C17" s="10"/>
      <c r="D17" s="10"/>
      <c r="E17" s="10"/>
      <c r="F17" s="10"/>
      <c r="G17" s="11"/>
    </row>
    <row r="18" spans="1:7">
      <c r="A18" s="9"/>
      <c r="B18" s="10"/>
      <c r="C18" s="310" t="s">
        <v>310</v>
      </c>
      <c r="D18" s="310"/>
      <c r="E18" s="310"/>
      <c r="F18" s="10"/>
      <c r="G18" s="11"/>
    </row>
    <row r="19" spans="1:7">
      <c r="A19" s="9"/>
      <c r="B19" s="10"/>
      <c r="C19" s="10"/>
      <c r="D19" s="10"/>
      <c r="E19" s="10"/>
      <c r="F19" s="10"/>
      <c r="G19" s="11"/>
    </row>
    <row r="20" spans="1:7">
      <c r="A20" s="9"/>
      <c r="B20" s="10"/>
      <c r="C20" s="10"/>
      <c r="D20" s="10"/>
      <c r="E20" s="10"/>
      <c r="F20" s="10"/>
      <c r="G20" s="11"/>
    </row>
    <row r="21" spans="1:7">
      <c r="A21" s="9"/>
      <c r="B21" s="10"/>
      <c r="C21" s="10"/>
      <c r="D21" s="10"/>
      <c r="E21" s="10"/>
      <c r="F21" s="10"/>
      <c r="G21" s="11"/>
    </row>
    <row r="22" spans="1:7">
      <c r="A22" s="9"/>
      <c r="B22" s="10"/>
      <c r="C22" s="10"/>
      <c r="D22" s="10"/>
      <c r="E22" s="10"/>
      <c r="F22" s="10"/>
      <c r="G22" s="11"/>
    </row>
    <row r="23" spans="1:7">
      <c r="A23" s="9"/>
      <c r="B23" s="10"/>
      <c r="C23" s="10"/>
      <c r="D23" s="10"/>
      <c r="E23" s="10"/>
      <c r="F23" s="10"/>
      <c r="G23" s="11"/>
    </row>
    <row r="24" spans="1:7">
      <c r="A24" s="9"/>
      <c r="B24" s="10"/>
      <c r="C24" s="10"/>
      <c r="D24" s="10"/>
      <c r="E24" s="10"/>
      <c r="F24" s="10"/>
      <c r="G24" s="11"/>
    </row>
    <row r="25" spans="1:7">
      <c r="A25" s="307" t="s">
        <v>311</v>
      </c>
      <c r="B25" s="308"/>
      <c r="C25" s="308"/>
      <c r="D25" s="308"/>
      <c r="E25" s="308"/>
      <c r="F25" s="308"/>
      <c r="G25" s="309"/>
    </row>
    <row r="26" spans="1:7">
      <c r="A26" s="9"/>
      <c r="B26" s="10"/>
      <c r="C26" s="10"/>
      <c r="D26" s="10"/>
      <c r="E26" s="10"/>
      <c r="F26" s="10"/>
      <c r="G26" s="11"/>
    </row>
    <row r="27" spans="1:7">
      <c r="A27" s="9"/>
      <c r="B27" s="10"/>
      <c r="C27" s="10"/>
      <c r="D27" s="10"/>
      <c r="E27" s="10"/>
      <c r="F27" s="10"/>
      <c r="G27" s="11"/>
    </row>
    <row r="28" spans="1:7">
      <c r="A28" s="9"/>
      <c r="B28" s="10"/>
      <c r="C28" s="10"/>
      <c r="D28" s="10"/>
      <c r="E28" s="10"/>
      <c r="F28" s="10"/>
      <c r="G28" s="11"/>
    </row>
    <row r="29" spans="1:7">
      <c r="A29" s="9"/>
      <c r="B29" s="10"/>
      <c r="C29" s="10"/>
      <c r="D29" s="10"/>
      <c r="E29" s="10"/>
      <c r="F29" s="10"/>
      <c r="G29" s="11"/>
    </row>
    <row r="30" spans="1:7">
      <c r="A30" s="15"/>
      <c r="B30" s="16"/>
      <c r="C30" s="16"/>
      <c r="D30" s="16"/>
      <c r="E30" s="16"/>
      <c r="F30" s="16"/>
      <c r="G30" s="17"/>
    </row>
  </sheetData>
  <mergeCells count="4">
    <mergeCell ref="A6:G6"/>
    <mergeCell ref="A8:G8"/>
    <mergeCell ref="A25:G25"/>
    <mergeCell ref="C18:E18"/>
  </mergeCells>
  <phoneticPr fontId="8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zoomScaleNormal="100" zoomScaleSheetLayoutView="100" workbookViewId="0">
      <selection activeCell="A16" sqref="A16"/>
    </sheetView>
  </sheetViews>
  <sheetFormatPr defaultColWidth="23.375" defaultRowHeight="20.100000000000001" customHeight="1"/>
  <cols>
    <col min="1" max="9" width="17.125" style="32" customWidth="1"/>
    <col min="10" max="16384" width="23.375" style="32"/>
  </cols>
  <sheetData>
    <row r="1" spans="1:5" ht="20.100000000000001" customHeight="1">
      <c r="A1" s="250" t="s">
        <v>490</v>
      </c>
    </row>
    <row r="3" spans="1:5" ht="41.25" customHeight="1">
      <c r="A3" s="311" t="s">
        <v>348</v>
      </c>
      <c r="B3" s="311"/>
      <c r="C3" s="311"/>
      <c r="D3" s="311"/>
      <c r="E3" s="311"/>
    </row>
    <row r="5" spans="1:5" ht="20.100000000000001" customHeight="1">
      <c r="A5" s="33"/>
    </row>
    <row r="6" spans="1:5" ht="20.100000000000001" customHeight="1">
      <c r="A6" s="34"/>
    </row>
    <row r="7" spans="1:5" ht="20.100000000000001" customHeight="1">
      <c r="A7" s="34"/>
    </row>
    <row r="8" spans="1:5" ht="20.100000000000001" customHeight="1">
      <c r="A8" s="34"/>
    </row>
    <row r="9" spans="1:5" ht="20.100000000000001" customHeight="1">
      <c r="A9" s="34"/>
    </row>
    <row r="10" spans="1:5" ht="24.95" customHeight="1">
      <c r="A10" s="35" t="s">
        <v>349</v>
      </c>
    </row>
    <row r="11" spans="1:5" ht="24.95" customHeight="1">
      <c r="A11" s="34"/>
    </row>
    <row r="12" spans="1:5" ht="24.95" customHeight="1">
      <c r="A12" s="35" t="s">
        <v>350</v>
      </c>
    </row>
    <row r="13" spans="1:5" ht="24.95" customHeight="1">
      <c r="A13" s="34"/>
    </row>
    <row r="14" spans="1:5" ht="24.95" customHeight="1">
      <c r="A14" s="35" t="s">
        <v>351</v>
      </c>
    </row>
    <row r="15" spans="1:5" ht="24.95" customHeight="1">
      <c r="A15" s="34"/>
    </row>
    <row r="16" spans="1:5" ht="24.95" customHeight="1">
      <c r="A16" s="35" t="s">
        <v>352</v>
      </c>
    </row>
    <row r="17" spans="1:5" ht="20.100000000000001" customHeight="1">
      <c r="A17" s="34"/>
    </row>
    <row r="18" spans="1:5" ht="20.100000000000001" customHeight="1">
      <c r="A18" s="34"/>
    </row>
    <row r="19" spans="1:5" ht="20.100000000000001" customHeight="1">
      <c r="A19" s="34"/>
    </row>
    <row r="20" spans="1:5" ht="20.100000000000001" customHeight="1">
      <c r="A20" s="34"/>
    </row>
    <row r="21" spans="1:5" ht="20.100000000000001" customHeight="1">
      <c r="A21" s="312" t="s">
        <v>25</v>
      </c>
      <c r="B21" s="312"/>
      <c r="C21" s="312"/>
      <c r="D21" s="312"/>
      <c r="E21" s="312"/>
    </row>
    <row r="22" spans="1:5" ht="20.100000000000001" customHeight="1">
      <c r="A22" s="34"/>
    </row>
    <row r="23" spans="1:5" ht="20.100000000000001" customHeight="1">
      <c r="A23" s="34"/>
    </row>
    <row r="24" spans="1:5" ht="24.95" customHeight="1">
      <c r="A24" s="36" t="s">
        <v>353</v>
      </c>
    </row>
    <row r="25" spans="1:5" ht="24.95" customHeight="1">
      <c r="A25" s="36" t="s">
        <v>489</v>
      </c>
    </row>
    <row r="26" spans="1:5" ht="24.95" customHeight="1">
      <c r="A26" s="36" t="s">
        <v>354</v>
      </c>
    </row>
  </sheetData>
  <mergeCells count="2">
    <mergeCell ref="A3:E3"/>
    <mergeCell ref="A21:E21"/>
  </mergeCells>
  <phoneticPr fontId="8" type="noConversion"/>
  <printOptions horizontalCentered="1"/>
  <pageMargins left="0.51181102362204722" right="0.59055118110236227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8"/>
  <sheetViews>
    <sheetView view="pageBreakPreview" zoomScaleNormal="100" zoomScaleSheetLayoutView="100" workbookViewId="0">
      <selection activeCell="C13" sqref="C13"/>
    </sheetView>
  </sheetViews>
  <sheetFormatPr defaultColWidth="1.75" defaultRowHeight="18" customHeight="1"/>
  <cols>
    <col min="1" max="1" width="3.25" style="38" customWidth="1"/>
    <col min="2" max="2" width="4.75" style="38" customWidth="1"/>
    <col min="3" max="3" width="13.125" style="38" customWidth="1"/>
    <col min="4" max="5" width="12.625" style="38" customWidth="1"/>
    <col min="6" max="6" width="12.125" style="38" customWidth="1"/>
    <col min="7" max="7" width="42.875" style="38" customWidth="1"/>
    <col min="8" max="8" width="13.5" style="38" customWidth="1"/>
    <col min="9" max="43" width="9.875" style="38" customWidth="1"/>
    <col min="44" max="16384" width="1.75" style="38"/>
  </cols>
  <sheetData>
    <row r="1" spans="1:8" ht="18" customHeight="1">
      <c r="C1" s="250" t="s">
        <v>250</v>
      </c>
    </row>
    <row r="2" spans="1:8" ht="37.5" customHeight="1">
      <c r="A2" s="313" t="s">
        <v>223</v>
      </c>
      <c r="B2" s="313"/>
      <c r="C2" s="313"/>
      <c r="D2" s="313"/>
      <c r="E2" s="313"/>
      <c r="F2" s="313"/>
      <c r="G2" s="313"/>
      <c r="H2" s="313"/>
    </row>
    <row r="3" spans="1:8" ht="24.95" customHeight="1">
      <c r="A3" s="238" t="s">
        <v>374</v>
      </c>
      <c r="B3" s="237"/>
      <c r="C3" s="236"/>
      <c r="D3" s="263"/>
      <c r="E3" s="70"/>
      <c r="F3" s="70"/>
      <c r="G3" s="39"/>
      <c r="H3" s="69" t="s">
        <v>77</v>
      </c>
    </row>
    <row r="4" spans="1:8" ht="24.95" customHeight="1">
      <c r="A4" s="314" t="s">
        <v>8</v>
      </c>
      <c r="B4" s="315"/>
      <c r="C4" s="316"/>
      <c r="D4" s="317" t="s">
        <v>209</v>
      </c>
      <c r="E4" s="317" t="s">
        <v>78</v>
      </c>
      <c r="F4" s="317" t="s">
        <v>28</v>
      </c>
      <c r="G4" s="317" t="s">
        <v>194</v>
      </c>
      <c r="H4" s="318"/>
    </row>
    <row r="5" spans="1:8" ht="24.95" customHeight="1">
      <c r="A5" s="40" t="s">
        <v>4</v>
      </c>
      <c r="B5" s="40" t="s">
        <v>5</v>
      </c>
      <c r="C5" s="40" t="s">
        <v>6</v>
      </c>
      <c r="D5" s="318"/>
      <c r="E5" s="318"/>
      <c r="F5" s="318"/>
      <c r="G5" s="318"/>
      <c r="H5" s="318"/>
    </row>
    <row r="6" spans="1:8" ht="20.100000000000001" customHeight="1">
      <c r="A6" s="319" t="s">
        <v>29</v>
      </c>
      <c r="B6" s="319"/>
      <c r="C6" s="319"/>
      <c r="D6" s="42">
        <f>D7+D21</f>
        <v>5817175302</v>
      </c>
      <c r="E6" s="42">
        <f>E7+E21</f>
        <v>5817175161</v>
      </c>
      <c r="F6" s="43">
        <f>D6-E6</f>
        <v>141</v>
      </c>
      <c r="G6" s="44"/>
      <c r="H6" s="45"/>
    </row>
    <row r="7" spans="1:8" ht="20.100000000000001" customHeight="1">
      <c r="A7" s="46"/>
      <c r="B7" s="323" t="s">
        <v>30</v>
      </c>
      <c r="C7" s="323"/>
      <c r="D7" s="239">
        <f>D8+D10+D12+D13+D15+D17+D19</f>
        <v>5817175302</v>
      </c>
      <c r="E7" s="239">
        <f>E8+E10+E12+E13+E15+E17+E19</f>
        <v>5817175161</v>
      </c>
      <c r="F7" s="49">
        <f>D7-E7</f>
        <v>141</v>
      </c>
      <c r="G7" s="50"/>
      <c r="H7" s="51"/>
    </row>
    <row r="8" spans="1:8" ht="20.100000000000001" customHeight="1">
      <c r="A8" s="52"/>
      <c r="B8" s="46"/>
      <c r="C8" s="46" t="s">
        <v>31</v>
      </c>
      <c r="D8" s="53">
        <f>H9</f>
        <v>0</v>
      </c>
      <c r="E8" s="53">
        <v>0</v>
      </c>
      <c r="F8" s="54">
        <f>D8-E8</f>
        <v>0</v>
      </c>
      <c r="G8" s="55" t="s">
        <v>195</v>
      </c>
      <c r="H8" s="56">
        <v>0</v>
      </c>
    </row>
    <row r="9" spans="1:8" ht="20.100000000000001" customHeight="1">
      <c r="A9" s="52"/>
      <c r="B9" s="52"/>
      <c r="C9" s="52" t="s">
        <v>196</v>
      </c>
      <c r="D9" s="42"/>
      <c r="E9" s="42"/>
      <c r="F9" s="43"/>
      <c r="G9" s="59" t="s">
        <v>3</v>
      </c>
      <c r="H9" s="60">
        <f>SUM(H8:H8)</f>
        <v>0</v>
      </c>
    </row>
    <row r="10" spans="1:8" ht="20.100000000000001" customHeight="1">
      <c r="A10" s="52"/>
      <c r="B10" s="52"/>
      <c r="C10" s="171" t="s">
        <v>32</v>
      </c>
      <c r="D10" s="172">
        <f>H11</f>
        <v>0</v>
      </c>
      <c r="E10" s="172">
        <v>0</v>
      </c>
      <c r="F10" s="173">
        <f>D10-E10</f>
        <v>0</v>
      </c>
      <c r="G10" s="174" t="s">
        <v>197</v>
      </c>
      <c r="H10" s="175">
        <v>0</v>
      </c>
    </row>
    <row r="11" spans="1:8" ht="20.100000000000001" customHeight="1">
      <c r="A11" s="52"/>
      <c r="B11" s="52"/>
      <c r="C11" s="52" t="s">
        <v>198</v>
      </c>
      <c r="D11" s="177">
        <v>0</v>
      </c>
      <c r="E11" s="177">
        <v>0</v>
      </c>
      <c r="F11" s="178">
        <f>D11-E11</f>
        <v>0</v>
      </c>
      <c r="G11" s="262" t="s">
        <v>249</v>
      </c>
      <c r="H11" s="179">
        <f>SUM(H10)</f>
        <v>0</v>
      </c>
    </row>
    <row r="12" spans="1:8" ht="20.100000000000001" customHeight="1">
      <c r="A12" s="52"/>
      <c r="B12" s="52"/>
      <c r="C12" s="47" t="s">
        <v>33</v>
      </c>
      <c r="D12" s="48">
        <f>H12</f>
        <v>0</v>
      </c>
      <c r="E12" s="48">
        <v>0</v>
      </c>
      <c r="F12" s="49">
        <f>D12-E12</f>
        <v>0</v>
      </c>
      <c r="G12" s="180" t="s">
        <v>3</v>
      </c>
      <c r="H12" s="51">
        <f>SUM(H10:H11)</f>
        <v>0</v>
      </c>
    </row>
    <row r="13" spans="1:8" ht="20.100000000000001" customHeight="1">
      <c r="A13" s="52"/>
      <c r="B13" s="52"/>
      <c r="C13" s="46" t="s">
        <v>199</v>
      </c>
      <c r="D13" s="53">
        <f>H14</f>
        <v>1551670851</v>
      </c>
      <c r="E13" s="53">
        <v>1551670851</v>
      </c>
      <c r="F13" s="54">
        <f>D13-E13</f>
        <v>0</v>
      </c>
      <c r="G13" s="181" t="s">
        <v>449</v>
      </c>
      <c r="H13" s="60">
        <v>1551670851</v>
      </c>
    </row>
    <row r="14" spans="1:8" ht="20.100000000000001" customHeight="1">
      <c r="A14" s="52"/>
      <c r="B14" s="52"/>
      <c r="C14" s="52"/>
      <c r="D14" s="57"/>
      <c r="E14" s="57"/>
      <c r="F14" s="58"/>
      <c r="G14" s="59" t="s">
        <v>3</v>
      </c>
      <c r="H14" s="45">
        <f>SUM(H13:H13)</f>
        <v>1551670851</v>
      </c>
    </row>
    <row r="15" spans="1:8" ht="20.100000000000001" customHeight="1">
      <c r="A15" s="52"/>
      <c r="B15" s="52"/>
      <c r="C15" s="46" t="s">
        <v>224</v>
      </c>
      <c r="D15" s="53">
        <f>H16</f>
        <v>2400000000</v>
      </c>
      <c r="E15" s="53">
        <v>2400000000</v>
      </c>
      <c r="F15" s="54">
        <f>D15-E15</f>
        <v>0</v>
      </c>
      <c r="G15" s="181" t="s">
        <v>448</v>
      </c>
      <c r="H15" s="60">
        <v>2400000000</v>
      </c>
    </row>
    <row r="16" spans="1:8" ht="20.100000000000001" customHeight="1">
      <c r="A16" s="52"/>
      <c r="B16" s="52"/>
      <c r="C16" s="52"/>
      <c r="D16" s="57"/>
      <c r="E16" s="57"/>
      <c r="F16" s="58"/>
      <c r="G16" s="59" t="s">
        <v>3</v>
      </c>
      <c r="H16" s="45">
        <f>SUM(H15:H15)</f>
        <v>2400000000</v>
      </c>
    </row>
    <row r="17" spans="1:8" ht="20.100000000000001" customHeight="1">
      <c r="A17" s="52"/>
      <c r="B17" s="52"/>
      <c r="C17" s="46" t="s">
        <v>227</v>
      </c>
      <c r="D17" s="53">
        <f>H18</f>
        <v>332150310</v>
      </c>
      <c r="E17" s="53">
        <v>332150310</v>
      </c>
      <c r="F17" s="54">
        <f>D17-E17</f>
        <v>0</v>
      </c>
      <c r="G17" s="181" t="s">
        <v>355</v>
      </c>
      <c r="H17" s="60">
        <v>332150310</v>
      </c>
    </row>
    <row r="18" spans="1:8" ht="20.100000000000001" customHeight="1">
      <c r="A18" s="52"/>
      <c r="B18" s="52"/>
      <c r="C18" s="52"/>
      <c r="D18" s="57"/>
      <c r="E18" s="57"/>
      <c r="F18" s="58"/>
      <c r="G18" s="59" t="s">
        <v>3</v>
      </c>
      <c r="H18" s="45">
        <f>SUM(H17:H17)</f>
        <v>332150310</v>
      </c>
    </row>
    <row r="19" spans="1:8" ht="20.100000000000001" customHeight="1">
      <c r="A19" s="52"/>
      <c r="B19" s="52"/>
      <c r="C19" s="46" t="s">
        <v>226</v>
      </c>
      <c r="D19" s="53">
        <f>H20</f>
        <v>1533354141</v>
      </c>
      <c r="E19" s="53">
        <v>1533354000</v>
      </c>
      <c r="F19" s="54">
        <f>D19-E19</f>
        <v>141</v>
      </c>
      <c r="G19" s="182" t="s">
        <v>225</v>
      </c>
      <c r="H19" s="68">
        <v>1533354141</v>
      </c>
    </row>
    <row r="20" spans="1:8" ht="20.100000000000001" customHeight="1">
      <c r="A20" s="52"/>
      <c r="B20" s="52"/>
      <c r="C20" s="41"/>
      <c r="D20" s="42"/>
      <c r="E20" s="42"/>
      <c r="F20" s="43"/>
      <c r="G20" s="59" t="s">
        <v>3</v>
      </c>
      <c r="H20" s="60">
        <f>SUM(H19:H19)</f>
        <v>1533354141</v>
      </c>
    </row>
    <row r="21" spans="1:8" ht="20.100000000000001" customHeight="1">
      <c r="A21" s="52"/>
      <c r="B21" s="323" t="s">
        <v>34</v>
      </c>
      <c r="C21" s="323"/>
      <c r="D21" s="48">
        <f>D22+D23+D24+D25+D26</f>
        <v>0</v>
      </c>
      <c r="E21" s="48">
        <f>E22+E23+E24+E25+E26</f>
        <v>0</v>
      </c>
      <c r="F21" s="49">
        <f>D21-E21</f>
        <v>0</v>
      </c>
      <c r="G21" s="50"/>
      <c r="H21" s="51"/>
    </row>
    <row r="22" spans="1:8" ht="20.100000000000001" customHeight="1">
      <c r="A22" s="52"/>
      <c r="B22" s="52"/>
      <c r="C22" s="46" t="s">
        <v>35</v>
      </c>
      <c r="D22" s="53">
        <v>0</v>
      </c>
      <c r="E22" s="53">
        <v>0</v>
      </c>
      <c r="F22" s="54">
        <f>D22-E22</f>
        <v>0</v>
      </c>
      <c r="G22" s="61"/>
      <c r="H22" s="62"/>
    </row>
    <row r="23" spans="1:8" ht="20.100000000000001" customHeight="1">
      <c r="A23" s="52"/>
      <c r="B23" s="52"/>
      <c r="C23" s="46" t="s">
        <v>36</v>
      </c>
      <c r="D23" s="53">
        <v>0</v>
      </c>
      <c r="E23" s="53">
        <v>0</v>
      </c>
      <c r="F23" s="54">
        <f>D23-E23</f>
        <v>0</v>
      </c>
      <c r="G23" s="61"/>
      <c r="H23" s="62"/>
    </row>
    <row r="24" spans="1:8" ht="20.100000000000001" customHeight="1">
      <c r="A24" s="52"/>
      <c r="B24" s="52"/>
      <c r="C24" s="47" t="s">
        <v>37</v>
      </c>
      <c r="D24" s="48">
        <v>0</v>
      </c>
      <c r="E24" s="48">
        <v>0</v>
      </c>
      <c r="F24" s="49">
        <f>D24-E24</f>
        <v>0</v>
      </c>
      <c r="G24" s="50"/>
      <c r="H24" s="51"/>
    </row>
    <row r="25" spans="1:8" ht="20.100000000000001" customHeight="1">
      <c r="A25" s="52"/>
      <c r="B25" s="52"/>
      <c r="C25" s="46" t="s">
        <v>200</v>
      </c>
      <c r="D25" s="53">
        <v>0</v>
      </c>
      <c r="E25" s="53">
        <v>0</v>
      </c>
      <c r="F25" s="54">
        <f>D25-E25</f>
        <v>0</v>
      </c>
      <c r="G25" s="61"/>
      <c r="H25" s="62"/>
    </row>
    <row r="26" spans="1:8" ht="20.100000000000001" customHeight="1">
      <c r="A26" s="52"/>
      <c r="B26" s="52"/>
      <c r="C26" s="46" t="s">
        <v>38</v>
      </c>
      <c r="D26" s="53">
        <v>0</v>
      </c>
      <c r="E26" s="53">
        <v>0</v>
      </c>
      <c r="F26" s="54">
        <f t="shared" ref="F26:F46" si="0">D26-E26</f>
        <v>0</v>
      </c>
      <c r="G26" s="61"/>
      <c r="H26" s="62"/>
    </row>
    <row r="27" spans="1:8" ht="20.100000000000001" customHeight="1">
      <c r="A27" s="323" t="s">
        <v>39</v>
      </c>
      <c r="B27" s="323"/>
      <c r="C27" s="323"/>
      <c r="D27" s="48">
        <f>D28</f>
        <v>0</v>
      </c>
      <c r="E27" s="48">
        <f>E28</f>
        <v>0</v>
      </c>
      <c r="F27" s="49">
        <f t="shared" si="0"/>
        <v>0</v>
      </c>
      <c r="G27" s="50"/>
      <c r="H27" s="51"/>
    </row>
    <row r="28" spans="1:8" ht="20.100000000000001" customHeight="1">
      <c r="A28" s="46"/>
      <c r="B28" s="323" t="s">
        <v>40</v>
      </c>
      <c r="C28" s="323"/>
      <c r="D28" s="48">
        <f>D29</f>
        <v>0</v>
      </c>
      <c r="E28" s="48">
        <f>E29</f>
        <v>0</v>
      </c>
      <c r="F28" s="49">
        <f t="shared" si="0"/>
        <v>0</v>
      </c>
      <c r="G28" s="50"/>
      <c r="H28" s="51"/>
    </row>
    <row r="29" spans="1:8" ht="24">
      <c r="A29" s="41"/>
      <c r="B29" s="47"/>
      <c r="C29" s="47" t="s">
        <v>40</v>
      </c>
      <c r="D29" s="48">
        <v>0</v>
      </c>
      <c r="E29" s="48">
        <v>0</v>
      </c>
      <c r="F29" s="49">
        <f t="shared" si="0"/>
        <v>0</v>
      </c>
      <c r="G29" s="246" t="s">
        <v>228</v>
      </c>
      <c r="H29" s="51"/>
    </row>
    <row r="30" spans="1:8" ht="20.100000000000001" customHeight="1">
      <c r="A30" s="323" t="s">
        <v>41</v>
      </c>
      <c r="B30" s="323"/>
      <c r="C30" s="323"/>
      <c r="D30" s="48">
        <f>D31</f>
        <v>506091446</v>
      </c>
      <c r="E30" s="48">
        <f>E31</f>
        <v>506456000</v>
      </c>
      <c r="F30" s="49">
        <f t="shared" si="0"/>
        <v>-364554</v>
      </c>
      <c r="G30" s="50"/>
      <c r="H30" s="51"/>
    </row>
    <row r="31" spans="1:8" ht="20.100000000000001" customHeight="1">
      <c r="A31" s="46"/>
      <c r="B31" s="323" t="s">
        <v>42</v>
      </c>
      <c r="C31" s="323"/>
      <c r="D31" s="48">
        <f>SUM(D32:D35)</f>
        <v>506091446</v>
      </c>
      <c r="E31" s="48">
        <f>SUM(E32:E35)</f>
        <v>506456000</v>
      </c>
      <c r="F31" s="49">
        <f t="shared" si="0"/>
        <v>-364554</v>
      </c>
      <c r="G31" s="50"/>
      <c r="H31" s="51"/>
    </row>
    <row r="32" spans="1:8" ht="20.100000000000001" customHeight="1">
      <c r="A32" s="52"/>
      <c r="B32" s="52"/>
      <c r="C32" s="46" t="s">
        <v>43</v>
      </c>
      <c r="D32" s="53">
        <v>0</v>
      </c>
      <c r="E32" s="53">
        <v>0</v>
      </c>
      <c r="F32" s="54">
        <f t="shared" si="0"/>
        <v>0</v>
      </c>
      <c r="G32" s="63"/>
      <c r="H32" s="62"/>
    </row>
    <row r="33" spans="1:8" ht="20.100000000000001" customHeight="1">
      <c r="A33" s="52"/>
      <c r="B33" s="52"/>
      <c r="C33" s="47" t="s">
        <v>44</v>
      </c>
      <c r="D33" s="48">
        <v>0</v>
      </c>
      <c r="E33" s="48">
        <v>0</v>
      </c>
      <c r="F33" s="49">
        <f t="shared" si="0"/>
        <v>0</v>
      </c>
      <c r="G33" s="50"/>
      <c r="H33" s="51"/>
    </row>
    <row r="34" spans="1:8" ht="20.100000000000001" customHeight="1">
      <c r="A34" s="52"/>
      <c r="B34" s="52"/>
      <c r="C34" s="47" t="s">
        <v>45</v>
      </c>
      <c r="D34" s="48">
        <v>0</v>
      </c>
      <c r="E34" s="48">
        <v>0</v>
      </c>
      <c r="F34" s="49">
        <f t="shared" si="0"/>
        <v>0</v>
      </c>
      <c r="G34" s="50"/>
      <c r="H34" s="51"/>
    </row>
    <row r="35" spans="1:8" ht="20.100000000000001" customHeight="1">
      <c r="A35" s="52"/>
      <c r="B35" s="52"/>
      <c r="C35" s="46" t="s">
        <v>46</v>
      </c>
      <c r="D35" s="53">
        <v>506091446</v>
      </c>
      <c r="E35" s="53">
        <v>506456000</v>
      </c>
      <c r="F35" s="54">
        <f t="shared" ref="F35" si="1">D35-E35</f>
        <v>-364554</v>
      </c>
      <c r="G35" s="187" t="s">
        <v>375</v>
      </c>
      <c r="H35" s="60">
        <v>190661446</v>
      </c>
    </row>
    <row r="36" spans="1:8" ht="20.100000000000001" customHeight="1">
      <c r="A36" s="52"/>
      <c r="B36" s="52"/>
      <c r="C36" s="52"/>
      <c r="D36" s="57"/>
      <c r="E36" s="57"/>
      <c r="F36" s="58"/>
      <c r="G36" s="187" t="s">
        <v>376</v>
      </c>
      <c r="H36" s="60">
        <v>315430000</v>
      </c>
    </row>
    <row r="37" spans="1:8" ht="20.100000000000001" customHeight="1">
      <c r="A37" s="41"/>
      <c r="B37" s="41"/>
      <c r="C37" s="259"/>
      <c r="D37" s="42"/>
      <c r="E37" s="42"/>
      <c r="F37" s="43"/>
      <c r="G37" s="59" t="s">
        <v>213</v>
      </c>
      <c r="H37" s="45">
        <f>SUM(H34:H36)</f>
        <v>506091446</v>
      </c>
    </row>
    <row r="38" spans="1:8" ht="20.100000000000001" customHeight="1">
      <c r="A38" s="323" t="s">
        <v>47</v>
      </c>
      <c r="B38" s="323"/>
      <c r="C38" s="323"/>
      <c r="D38" s="48">
        <f>D39</f>
        <v>0</v>
      </c>
      <c r="E38" s="48">
        <f>E39</f>
        <v>0</v>
      </c>
      <c r="F38" s="49">
        <f t="shared" si="0"/>
        <v>0</v>
      </c>
      <c r="G38" s="50"/>
      <c r="H38" s="51"/>
    </row>
    <row r="39" spans="1:8" ht="20.100000000000001" customHeight="1">
      <c r="A39" s="46"/>
      <c r="B39" s="323" t="s">
        <v>48</v>
      </c>
      <c r="C39" s="323"/>
      <c r="D39" s="48">
        <f>D40+D41+D42+D43</f>
        <v>0</v>
      </c>
      <c r="E39" s="48">
        <f>E40+E41+E42+E43</f>
        <v>0</v>
      </c>
      <c r="F39" s="49">
        <f t="shared" si="0"/>
        <v>0</v>
      </c>
      <c r="G39" s="50"/>
      <c r="H39" s="51"/>
    </row>
    <row r="40" spans="1:8" ht="20.100000000000001" customHeight="1">
      <c r="A40" s="52"/>
      <c r="B40" s="46"/>
      <c r="C40" s="47" t="s">
        <v>30</v>
      </c>
      <c r="D40" s="48">
        <v>0</v>
      </c>
      <c r="E40" s="48">
        <v>0</v>
      </c>
      <c r="F40" s="49">
        <f t="shared" si="0"/>
        <v>0</v>
      </c>
      <c r="G40" s="50"/>
      <c r="H40" s="51"/>
    </row>
    <row r="41" spans="1:8" ht="20.100000000000001" customHeight="1">
      <c r="A41" s="52"/>
      <c r="B41" s="52"/>
      <c r="C41" s="47" t="s">
        <v>49</v>
      </c>
      <c r="D41" s="48">
        <v>0</v>
      </c>
      <c r="E41" s="48">
        <v>0</v>
      </c>
      <c r="F41" s="49">
        <f t="shared" si="0"/>
        <v>0</v>
      </c>
      <c r="G41" s="50"/>
      <c r="H41" s="51"/>
    </row>
    <row r="42" spans="1:8" ht="20.100000000000001" customHeight="1">
      <c r="A42" s="52"/>
      <c r="B42" s="52"/>
      <c r="C42" s="41" t="s">
        <v>50</v>
      </c>
      <c r="D42" s="42">
        <v>0</v>
      </c>
      <c r="E42" s="42">
        <v>0</v>
      </c>
      <c r="F42" s="43">
        <f t="shared" si="0"/>
        <v>0</v>
      </c>
      <c r="G42" s="44"/>
      <c r="H42" s="45"/>
    </row>
    <row r="43" spans="1:8" ht="20.100000000000001" customHeight="1">
      <c r="A43" s="41"/>
      <c r="B43" s="41"/>
      <c r="C43" s="41" t="s">
        <v>51</v>
      </c>
      <c r="D43" s="42">
        <v>0</v>
      </c>
      <c r="E43" s="42">
        <v>0</v>
      </c>
      <c r="F43" s="43">
        <f t="shared" si="0"/>
        <v>0</v>
      </c>
      <c r="G43" s="44"/>
      <c r="H43" s="45"/>
    </row>
    <row r="44" spans="1:8" ht="20.100000000000001" customHeight="1">
      <c r="A44" s="323" t="s">
        <v>52</v>
      </c>
      <c r="B44" s="323"/>
      <c r="C44" s="323"/>
      <c r="D44" s="48">
        <f>D45</f>
        <v>2228159303</v>
      </c>
      <c r="E44" s="48">
        <f>E45</f>
        <v>2228159000</v>
      </c>
      <c r="F44" s="49">
        <f t="shared" si="0"/>
        <v>303</v>
      </c>
      <c r="G44" s="50"/>
      <c r="H44" s="51"/>
    </row>
    <row r="45" spans="1:8" ht="20.100000000000001" customHeight="1">
      <c r="A45" s="46"/>
      <c r="B45" s="323" t="s">
        <v>53</v>
      </c>
      <c r="C45" s="323"/>
      <c r="D45" s="48">
        <f>D46+D47+D48</f>
        <v>2228159303</v>
      </c>
      <c r="E45" s="48">
        <f>E46+E47+E48</f>
        <v>2228159000</v>
      </c>
      <c r="F45" s="49">
        <f t="shared" si="0"/>
        <v>303</v>
      </c>
      <c r="G45" s="50"/>
      <c r="H45" s="51"/>
    </row>
    <row r="46" spans="1:8" ht="20.100000000000001" customHeight="1">
      <c r="A46" s="52"/>
      <c r="B46" s="46"/>
      <c r="C46" s="46" t="s">
        <v>54</v>
      </c>
      <c r="D46" s="53">
        <f>H46</f>
        <v>2228159303</v>
      </c>
      <c r="E46" s="53">
        <v>2228159000</v>
      </c>
      <c r="F46" s="54">
        <f t="shared" si="0"/>
        <v>303</v>
      </c>
      <c r="G46" s="64"/>
      <c r="H46" s="62">
        <v>2228159303</v>
      </c>
    </row>
    <row r="47" spans="1:8" ht="20.100000000000001" customHeight="1">
      <c r="A47" s="52"/>
      <c r="B47" s="52"/>
      <c r="C47" s="47" t="s">
        <v>214</v>
      </c>
      <c r="D47" s="48">
        <v>0</v>
      </c>
      <c r="E47" s="48">
        <v>0</v>
      </c>
      <c r="F47" s="49">
        <v>0</v>
      </c>
      <c r="G47" s="243"/>
      <c r="H47" s="51"/>
    </row>
    <row r="48" spans="1:8" ht="20.100000000000001" customHeight="1">
      <c r="A48" s="41"/>
      <c r="B48" s="41"/>
      <c r="C48" s="47" t="s">
        <v>215</v>
      </c>
      <c r="D48" s="48">
        <v>0</v>
      </c>
      <c r="E48" s="48">
        <v>0</v>
      </c>
      <c r="F48" s="49">
        <f t="shared" ref="F48:F94" si="2">D48-E48</f>
        <v>0</v>
      </c>
      <c r="G48" s="247" t="s">
        <v>229</v>
      </c>
      <c r="H48" s="51"/>
    </row>
    <row r="49" spans="1:8" ht="20.100000000000001" customHeight="1">
      <c r="A49" s="323" t="s">
        <v>55</v>
      </c>
      <c r="B49" s="323"/>
      <c r="C49" s="323"/>
      <c r="D49" s="48">
        <f>D50</f>
        <v>25775866660</v>
      </c>
      <c r="E49" s="48">
        <f>E50</f>
        <v>25773481000</v>
      </c>
      <c r="F49" s="49">
        <f t="shared" si="2"/>
        <v>2385660</v>
      </c>
      <c r="G49" s="50"/>
      <c r="H49" s="51"/>
    </row>
    <row r="50" spans="1:8" ht="20.100000000000001" customHeight="1">
      <c r="A50" s="46"/>
      <c r="B50" s="323" t="s">
        <v>56</v>
      </c>
      <c r="C50" s="323"/>
      <c r="D50" s="48">
        <f>D51+D55+D56</f>
        <v>25775866660</v>
      </c>
      <c r="E50" s="48">
        <f>E51+E55+E56</f>
        <v>25773481000</v>
      </c>
      <c r="F50" s="49">
        <f t="shared" si="2"/>
        <v>2385660</v>
      </c>
      <c r="G50" s="50"/>
      <c r="H50" s="51"/>
    </row>
    <row r="51" spans="1:8" ht="20.100000000000001" customHeight="1">
      <c r="A51" s="52"/>
      <c r="B51" s="46"/>
      <c r="C51" s="47" t="s">
        <v>57</v>
      </c>
      <c r="D51" s="48">
        <f>H54</f>
        <v>25775866660</v>
      </c>
      <c r="E51" s="48">
        <v>25773481000</v>
      </c>
      <c r="F51" s="49">
        <f t="shared" si="2"/>
        <v>2385660</v>
      </c>
      <c r="G51" s="50" t="s">
        <v>246</v>
      </c>
      <c r="H51" s="51">
        <v>24300000000</v>
      </c>
    </row>
    <row r="52" spans="1:8" ht="20.100000000000001" customHeight="1">
      <c r="A52" s="52"/>
      <c r="B52" s="52"/>
      <c r="C52" s="257"/>
      <c r="D52" s="42"/>
      <c r="E52" s="42"/>
      <c r="F52" s="43"/>
      <c r="G52" s="50" t="s">
        <v>247</v>
      </c>
      <c r="H52" s="45">
        <v>1472290000</v>
      </c>
    </row>
    <row r="53" spans="1:8" ht="20.100000000000001" customHeight="1">
      <c r="A53" s="52"/>
      <c r="B53" s="52"/>
      <c r="C53" s="257"/>
      <c r="D53" s="42"/>
      <c r="E53" s="42"/>
      <c r="F53" s="43"/>
      <c r="G53" s="50" t="s">
        <v>248</v>
      </c>
      <c r="H53" s="45">
        <v>3576660</v>
      </c>
    </row>
    <row r="54" spans="1:8" ht="20.100000000000001" customHeight="1">
      <c r="A54" s="52"/>
      <c r="B54" s="52"/>
      <c r="C54" s="257"/>
      <c r="D54" s="42"/>
      <c r="E54" s="42"/>
      <c r="F54" s="43"/>
      <c r="G54" s="180" t="s">
        <v>249</v>
      </c>
      <c r="H54" s="45">
        <f>SUM(H51:H53)</f>
        <v>25775866660</v>
      </c>
    </row>
    <row r="55" spans="1:8" ht="20.100000000000001" customHeight="1">
      <c r="A55" s="52"/>
      <c r="B55" s="52"/>
      <c r="C55" s="41" t="s">
        <v>58</v>
      </c>
      <c r="D55" s="42">
        <v>0</v>
      </c>
      <c r="E55" s="42">
        <v>0</v>
      </c>
      <c r="F55" s="43">
        <f t="shared" si="2"/>
        <v>0</v>
      </c>
      <c r="G55" s="261" t="s">
        <v>250</v>
      </c>
      <c r="H55" s="45"/>
    </row>
    <row r="56" spans="1:8" ht="20.100000000000001" customHeight="1">
      <c r="A56" s="41"/>
      <c r="B56" s="41"/>
      <c r="C56" s="41" t="s">
        <v>59</v>
      </c>
      <c r="D56" s="42">
        <v>0</v>
      </c>
      <c r="E56" s="42">
        <v>0</v>
      </c>
      <c r="F56" s="43">
        <f t="shared" si="2"/>
        <v>0</v>
      </c>
      <c r="G56" s="44"/>
      <c r="H56" s="45"/>
    </row>
    <row r="57" spans="1:8" ht="20.100000000000001" customHeight="1">
      <c r="A57" s="323" t="s">
        <v>60</v>
      </c>
      <c r="B57" s="323"/>
      <c r="C57" s="323"/>
      <c r="D57" s="48">
        <f>D58</f>
        <v>0</v>
      </c>
      <c r="E57" s="48">
        <f>E58</f>
        <v>0</v>
      </c>
      <c r="F57" s="49">
        <f t="shared" si="2"/>
        <v>0</v>
      </c>
      <c r="G57" s="50"/>
      <c r="H57" s="51"/>
    </row>
    <row r="58" spans="1:8" ht="20.100000000000001" customHeight="1">
      <c r="A58" s="46"/>
      <c r="B58" s="323" t="s">
        <v>61</v>
      </c>
      <c r="C58" s="323"/>
      <c r="D58" s="48">
        <f>D59+D61+D60</f>
        <v>0</v>
      </c>
      <c r="E58" s="48">
        <f>E59+E61</f>
        <v>0</v>
      </c>
      <c r="F58" s="49">
        <f t="shared" si="2"/>
        <v>0</v>
      </c>
      <c r="G58" s="50"/>
      <c r="H58" s="51"/>
    </row>
    <row r="59" spans="1:8" ht="20.100000000000001" customHeight="1">
      <c r="A59" s="52"/>
      <c r="B59" s="46"/>
      <c r="C59" s="47" t="s">
        <v>62</v>
      </c>
      <c r="D59" s="48">
        <v>0</v>
      </c>
      <c r="E59" s="48">
        <v>0</v>
      </c>
      <c r="F59" s="49">
        <f t="shared" si="2"/>
        <v>0</v>
      </c>
      <c r="G59" s="50"/>
      <c r="H59" s="51"/>
    </row>
    <row r="60" spans="1:8" ht="20.100000000000001" customHeight="1">
      <c r="A60" s="52"/>
      <c r="B60" s="52"/>
      <c r="C60" s="244" t="s">
        <v>63</v>
      </c>
      <c r="D60" s="48">
        <v>0</v>
      </c>
      <c r="E60" s="48">
        <v>0</v>
      </c>
      <c r="F60" s="49">
        <f t="shared" ref="F60" si="3">D60-E60</f>
        <v>0</v>
      </c>
      <c r="G60" s="44"/>
      <c r="H60" s="45"/>
    </row>
    <row r="61" spans="1:8" ht="20.100000000000001" customHeight="1">
      <c r="A61" s="41"/>
      <c r="B61" s="41"/>
      <c r="C61" s="47" t="s">
        <v>230</v>
      </c>
      <c r="D61" s="48">
        <v>0</v>
      </c>
      <c r="E61" s="48">
        <v>0</v>
      </c>
      <c r="F61" s="49">
        <f t="shared" si="2"/>
        <v>0</v>
      </c>
      <c r="G61" s="247" t="s">
        <v>231</v>
      </c>
      <c r="H61" s="45"/>
    </row>
    <row r="62" spans="1:8" ht="20.100000000000001" customHeight="1">
      <c r="A62" s="323" t="s">
        <v>64</v>
      </c>
      <c r="B62" s="323"/>
      <c r="C62" s="323"/>
      <c r="D62" s="48">
        <f>D63+D65+D70</f>
        <v>190502129</v>
      </c>
      <c r="E62" s="48">
        <f>E63+E65+E70</f>
        <v>191313839</v>
      </c>
      <c r="F62" s="49">
        <f t="shared" si="2"/>
        <v>-811710</v>
      </c>
      <c r="G62" s="50"/>
      <c r="H62" s="51"/>
    </row>
    <row r="63" spans="1:8" ht="20.100000000000001" customHeight="1">
      <c r="A63" s="46"/>
      <c r="B63" s="323" t="s">
        <v>65</v>
      </c>
      <c r="C63" s="323"/>
      <c r="D63" s="48">
        <f>D64</f>
        <v>2195500</v>
      </c>
      <c r="E63" s="48">
        <f>E64</f>
        <v>2195000</v>
      </c>
      <c r="F63" s="49">
        <f t="shared" si="2"/>
        <v>500</v>
      </c>
      <c r="G63" s="50"/>
      <c r="H63" s="51"/>
    </row>
    <row r="64" spans="1:8" ht="20.100000000000001" customHeight="1">
      <c r="A64" s="52"/>
      <c r="B64" s="47"/>
      <c r="C64" s="47" t="s">
        <v>66</v>
      </c>
      <c r="D64" s="48">
        <f>H64</f>
        <v>2195500</v>
      </c>
      <c r="E64" s="48">
        <v>2195000</v>
      </c>
      <c r="F64" s="49">
        <f t="shared" si="2"/>
        <v>500</v>
      </c>
      <c r="G64" s="50" t="s">
        <v>251</v>
      </c>
      <c r="H64" s="51">
        <v>2195500</v>
      </c>
    </row>
    <row r="65" spans="1:8" ht="20.100000000000001" customHeight="1">
      <c r="A65" s="52"/>
      <c r="B65" s="323" t="s">
        <v>67</v>
      </c>
      <c r="C65" s="323"/>
      <c r="D65" s="48">
        <f>D66+D67+D68+D69</f>
        <v>103782633</v>
      </c>
      <c r="E65" s="48">
        <f>E66+E67+E68+E69</f>
        <v>103782633</v>
      </c>
      <c r="F65" s="49">
        <f t="shared" si="2"/>
        <v>0</v>
      </c>
      <c r="G65" s="50"/>
      <c r="H65" s="51"/>
    </row>
    <row r="66" spans="1:8" ht="20.100000000000001" customHeight="1">
      <c r="A66" s="52"/>
      <c r="B66" s="46"/>
      <c r="C66" s="46" t="s">
        <v>68</v>
      </c>
      <c r="D66" s="53">
        <f>H66</f>
        <v>103782633</v>
      </c>
      <c r="E66" s="53">
        <v>103782633</v>
      </c>
      <c r="F66" s="54">
        <f t="shared" si="2"/>
        <v>0</v>
      </c>
      <c r="G66" s="183" t="s">
        <v>450</v>
      </c>
      <c r="H66" s="60">
        <v>103782633</v>
      </c>
    </row>
    <row r="67" spans="1:8" ht="20.100000000000001" customHeight="1">
      <c r="A67" s="52"/>
      <c r="B67" s="52"/>
      <c r="C67" s="47" t="s">
        <v>69</v>
      </c>
      <c r="D67" s="48">
        <v>0</v>
      </c>
      <c r="E67" s="48">
        <v>0</v>
      </c>
      <c r="F67" s="49">
        <f t="shared" si="2"/>
        <v>0</v>
      </c>
      <c r="G67" s="184"/>
      <c r="H67" s="51"/>
    </row>
    <row r="68" spans="1:8" ht="20.100000000000001" customHeight="1">
      <c r="A68" s="52"/>
      <c r="B68" s="52"/>
      <c r="C68" s="47" t="s">
        <v>70</v>
      </c>
      <c r="D68" s="48">
        <v>0</v>
      </c>
      <c r="E68" s="48">
        <v>0</v>
      </c>
      <c r="F68" s="49">
        <f t="shared" si="2"/>
        <v>0</v>
      </c>
      <c r="G68" s="184"/>
      <c r="H68" s="51"/>
    </row>
    <row r="69" spans="1:8" ht="20.100000000000001" customHeight="1">
      <c r="A69" s="52"/>
      <c r="B69" s="41"/>
      <c r="C69" s="47" t="s">
        <v>71</v>
      </c>
      <c r="D69" s="48">
        <v>0</v>
      </c>
      <c r="E69" s="48">
        <v>0</v>
      </c>
      <c r="F69" s="49">
        <f t="shared" si="2"/>
        <v>0</v>
      </c>
      <c r="G69" s="184"/>
      <c r="H69" s="51"/>
    </row>
    <row r="70" spans="1:8" ht="20.100000000000001" customHeight="1">
      <c r="A70" s="52"/>
      <c r="B70" s="319" t="s">
        <v>72</v>
      </c>
      <c r="C70" s="319"/>
      <c r="D70" s="240">
        <f>D71+D92+D93+D79</f>
        <v>84523996</v>
      </c>
      <c r="E70" s="240">
        <f>E71+E79+E92+E93</f>
        <v>85336206</v>
      </c>
      <c r="F70" s="43">
        <f t="shared" si="2"/>
        <v>-812210</v>
      </c>
      <c r="G70" s="185"/>
      <c r="H70" s="45"/>
    </row>
    <row r="71" spans="1:8" ht="20.100000000000001" customHeight="1">
      <c r="A71" s="52"/>
      <c r="B71" s="46"/>
      <c r="C71" s="46" t="s">
        <v>73</v>
      </c>
      <c r="D71" s="53">
        <f>H78</f>
        <v>68279236</v>
      </c>
      <c r="E71" s="53">
        <v>69091446</v>
      </c>
      <c r="F71" s="54">
        <f>D71-E71</f>
        <v>-812210</v>
      </c>
      <c r="G71" s="186" t="s">
        <v>264</v>
      </c>
      <c r="H71" s="62">
        <v>15626900</v>
      </c>
    </row>
    <row r="72" spans="1:8" ht="20.100000000000001" customHeight="1">
      <c r="A72" s="52"/>
      <c r="B72" s="52"/>
      <c r="C72" s="52"/>
      <c r="D72" s="57"/>
      <c r="E72" s="57"/>
      <c r="F72" s="58"/>
      <c r="G72" s="39" t="s">
        <v>377</v>
      </c>
      <c r="H72" s="60">
        <v>30607000</v>
      </c>
    </row>
    <row r="73" spans="1:8" ht="20.100000000000001" customHeight="1">
      <c r="A73" s="52"/>
      <c r="B73" s="52"/>
      <c r="C73" s="52"/>
      <c r="D73" s="57"/>
      <c r="E73" s="57"/>
      <c r="F73" s="58"/>
      <c r="G73" s="39" t="s">
        <v>378</v>
      </c>
      <c r="H73" s="60">
        <v>14706554</v>
      </c>
    </row>
    <row r="74" spans="1:8" ht="20.100000000000001" customHeight="1">
      <c r="A74" s="52"/>
      <c r="B74" s="52"/>
      <c r="C74" s="52"/>
      <c r="D74" s="57"/>
      <c r="E74" s="57"/>
      <c r="F74" s="58"/>
      <c r="G74" s="39" t="s">
        <v>379</v>
      </c>
      <c r="H74" s="60">
        <v>2448700</v>
      </c>
    </row>
    <row r="75" spans="1:8" ht="20.100000000000001" customHeight="1">
      <c r="A75" s="52"/>
      <c r="B75" s="52"/>
      <c r="C75" s="52"/>
      <c r="D75" s="57"/>
      <c r="E75" s="57"/>
      <c r="F75" s="58"/>
      <c r="G75" s="39" t="s">
        <v>380</v>
      </c>
      <c r="H75" s="60">
        <v>1707090</v>
      </c>
    </row>
    <row r="76" spans="1:8" ht="20.100000000000001" customHeight="1">
      <c r="A76" s="52"/>
      <c r="B76" s="52"/>
      <c r="C76" s="52"/>
      <c r="D76" s="57"/>
      <c r="E76" s="57"/>
      <c r="F76" s="58"/>
      <c r="G76" s="39" t="s">
        <v>381</v>
      </c>
      <c r="H76" s="60">
        <v>3182992</v>
      </c>
    </row>
    <row r="77" spans="1:8" ht="20.100000000000001" customHeight="1">
      <c r="A77" s="52"/>
      <c r="B77" s="52"/>
      <c r="C77" s="52"/>
      <c r="D77" s="57"/>
      <c r="E77" s="57"/>
      <c r="F77" s="58"/>
      <c r="G77" s="249" t="s">
        <v>232</v>
      </c>
      <c r="H77" s="60"/>
    </row>
    <row r="78" spans="1:8" ht="20.100000000000001" customHeight="1">
      <c r="A78" s="52"/>
      <c r="B78" s="188"/>
      <c r="C78" s="176"/>
      <c r="D78" s="177"/>
      <c r="E78" s="177"/>
      <c r="F78" s="178"/>
      <c r="G78" s="189" t="s">
        <v>3</v>
      </c>
      <c r="H78" s="179">
        <f>SUM(H71:H77)</f>
        <v>68279236</v>
      </c>
    </row>
    <row r="79" spans="1:8" ht="20.100000000000001" customHeight="1">
      <c r="A79" s="52"/>
      <c r="B79" s="52"/>
      <c r="C79" s="248" t="s">
        <v>446</v>
      </c>
      <c r="D79" s="53">
        <f>H91</f>
        <v>16244760</v>
      </c>
      <c r="E79" s="53">
        <v>16244760</v>
      </c>
      <c r="F79" s="54">
        <f>D79-E79</f>
        <v>0</v>
      </c>
      <c r="G79" s="186" t="s">
        <v>252</v>
      </c>
      <c r="H79" s="62">
        <v>2687240</v>
      </c>
    </row>
    <row r="80" spans="1:8" ht="20.100000000000001" customHeight="1">
      <c r="A80" s="52"/>
      <c r="B80" s="52"/>
      <c r="C80" s="52" t="s">
        <v>447</v>
      </c>
      <c r="D80" s="57"/>
      <c r="E80" s="57"/>
      <c r="F80" s="58"/>
      <c r="G80" s="187" t="s">
        <v>253</v>
      </c>
      <c r="H80" s="60">
        <v>2509170</v>
      </c>
    </row>
    <row r="81" spans="1:8" ht="20.100000000000001" customHeight="1">
      <c r="A81" s="52"/>
      <c r="B81" s="52"/>
      <c r="C81" s="52"/>
      <c r="D81" s="57"/>
      <c r="E81" s="57"/>
      <c r="F81" s="58"/>
      <c r="G81" s="187" t="s">
        <v>254</v>
      </c>
      <c r="H81" s="60">
        <v>2151130</v>
      </c>
    </row>
    <row r="82" spans="1:8" ht="20.100000000000001" customHeight="1">
      <c r="A82" s="52"/>
      <c r="B82" s="52"/>
      <c r="C82" s="52"/>
      <c r="D82" s="57"/>
      <c r="E82" s="57"/>
      <c r="F82" s="58"/>
      <c r="G82" s="187" t="s">
        <v>255</v>
      </c>
      <c r="H82" s="60">
        <v>2350040</v>
      </c>
    </row>
    <row r="83" spans="1:8" ht="20.100000000000001" customHeight="1">
      <c r="A83" s="52"/>
      <c r="B83" s="52"/>
      <c r="C83" s="52"/>
      <c r="D83" s="57"/>
      <c r="E83" s="57"/>
      <c r="F83" s="58"/>
      <c r="G83" s="187" t="s">
        <v>256</v>
      </c>
      <c r="H83" s="60">
        <v>974970</v>
      </c>
    </row>
    <row r="84" spans="1:8" ht="20.100000000000001" customHeight="1">
      <c r="A84" s="52"/>
      <c r="B84" s="52"/>
      <c r="C84" s="52"/>
      <c r="D84" s="57"/>
      <c r="E84" s="57"/>
      <c r="F84" s="58"/>
      <c r="G84" s="187" t="s">
        <v>257</v>
      </c>
      <c r="H84" s="60">
        <v>800650</v>
      </c>
    </row>
    <row r="85" spans="1:8" ht="20.100000000000001" customHeight="1">
      <c r="A85" s="52"/>
      <c r="B85" s="52"/>
      <c r="C85" s="52"/>
      <c r="D85" s="57"/>
      <c r="E85" s="57"/>
      <c r="F85" s="58"/>
      <c r="G85" s="187" t="s">
        <v>259</v>
      </c>
      <c r="H85" s="60">
        <v>976700</v>
      </c>
    </row>
    <row r="86" spans="1:8" ht="20.100000000000001" customHeight="1">
      <c r="A86" s="52"/>
      <c r="B86" s="52"/>
      <c r="C86" s="52"/>
      <c r="D86" s="57"/>
      <c r="E86" s="57"/>
      <c r="F86" s="58"/>
      <c r="G86" s="187" t="s">
        <v>258</v>
      </c>
      <c r="H86" s="60">
        <v>975750</v>
      </c>
    </row>
    <row r="87" spans="1:8" ht="20.100000000000001" customHeight="1">
      <c r="A87" s="52"/>
      <c r="B87" s="52"/>
      <c r="C87" s="52"/>
      <c r="D87" s="57"/>
      <c r="E87" s="57"/>
      <c r="F87" s="58"/>
      <c r="G87" s="187" t="s">
        <v>260</v>
      </c>
      <c r="H87" s="60">
        <v>977390</v>
      </c>
    </row>
    <row r="88" spans="1:8" ht="20.100000000000001" customHeight="1">
      <c r="A88" s="52"/>
      <c r="B88" s="52"/>
      <c r="C88" s="52"/>
      <c r="D88" s="57"/>
      <c r="E88" s="57"/>
      <c r="F88" s="58"/>
      <c r="G88" s="187" t="s">
        <v>261</v>
      </c>
      <c r="H88" s="60">
        <v>1188440</v>
      </c>
    </row>
    <row r="89" spans="1:8" ht="20.100000000000001" customHeight="1">
      <c r="A89" s="52"/>
      <c r="B89" s="52"/>
      <c r="C89" s="52"/>
      <c r="D89" s="57"/>
      <c r="E89" s="57"/>
      <c r="F89" s="58"/>
      <c r="G89" s="187" t="s">
        <v>262</v>
      </c>
      <c r="H89" s="60">
        <v>374570</v>
      </c>
    </row>
    <row r="90" spans="1:8" ht="20.100000000000001" customHeight="1">
      <c r="A90" s="52"/>
      <c r="B90" s="52"/>
      <c r="C90" s="52"/>
      <c r="D90" s="57"/>
      <c r="E90" s="57"/>
      <c r="F90" s="58"/>
      <c r="G90" s="187" t="s">
        <v>263</v>
      </c>
      <c r="H90" s="60">
        <v>278710</v>
      </c>
    </row>
    <row r="91" spans="1:8" ht="20.100000000000001" customHeight="1">
      <c r="A91" s="52"/>
      <c r="B91" s="188"/>
      <c r="C91" s="176"/>
      <c r="D91" s="177"/>
      <c r="E91" s="177"/>
      <c r="F91" s="178"/>
      <c r="G91" s="189" t="s">
        <v>3</v>
      </c>
      <c r="H91" s="179">
        <f>SUM(H79:H90)</f>
        <v>16244760</v>
      </c>
    </row>
    <row r="92" spans="1:8" ht="20.100000000000001" customHeight="1">
      <c r="A92" s="52"/>
      <c r="B92" s="52"/>
      <c r="C92" s="41" t="s">
        <v>74</v>
      </c>
      <c r="D92" s="42">
        <v>0</v>
      </c>
      <c r="E92" s="42">
        <v>0</v>
      </c>
      <c r="F92" s="43">
        <f t="shared" si="2"/>
        <v>0</v>
      </c>
      <c r="G92" s="190"/>
      <c r="H92" s="45"/>
    </row>
    <row r="93" spans="1:8" ht="20.100000000000001" customHeight="1">
      <c r="A93" s="41"/>
      <c r="B93" s="41"/>
      <c r="C93" s="47" t="s">
        <v>75</v>
      </c>
      <c r="D93" s="48">
        <v>0</v>
      </c>
      <c r="E93" s="48">
        <v>0</v>
      </c>
      <c r="F93" s="49">
        <f t="shared" si="2"/>
        <v>0</v>
      </c>
      <c r="G93" s="191"/>
      <c r="H93" s="51"/>
    </row>
    <row r="94" spans="1:8" ht="20.100000000000001" customHeight="1">
      <c r="A94" s="320" t="s">
        <v>76</v>
      </c>
      <c r="B94" s="321"/>
      <c r="C94" s="322"/>
      <c r="D94" s="65">
        <f>D62+D57+D49+D44+D38+D30+D27+D6</f>
        <v>34517794840</v>
      </c>
      <c r="E94" s="65">
        <f>E62+E57+E49+E44+E38+E30+E27+E6</f>
        <v>34516585000</v>
      </c>
      <c r="F94" s="192">
        <f t="shared" si="2"/>
        <v>1209840</v>
      </c>
      <c r="G94" s="193"/>
      <c r="H94" s="66"/>
    </row>
    <row r="95" spans="1:8" ht="24.95" customHeight="1">
      <c r="A95" s="39"/>
      <c r="B95" s="39"/>
      <c r="C95" s="39"/>
      <c r="D95" s="39"/>
      <c r="E95" s="39"/>
      <c r="F95" s="39"/>
      <c r="G95" s="39"/>
      <c r="H95" s="67"/>
    </row>
    <row r="96" spans="1:8" ht="24.95" customHeight="1">
      <c r="A96" s="39"/>
      <c r="B96" s="39"/>
      <c r="C96" s="39"/>
      <c r="D96" s="39"/>
      <c r="E96" s="39"/>
      <c r="F96" s="39"/>
      <c r="G96" s="39"/>
      <c r="H96" s="39"/>
    </row>
    <row r="97" spans="1:8" ht="24.95" customHeight="1">
      <c r="A97" s="39"/>
      <c r="B97" s="39"/>
      <c r="C97" s="39"/>
      <c r="D97" s="39"/>
      <c r="E97" s="39"/>
      <c r="F97" s="39"/>
      <c r="G97" s="39"/>
      <c r="H97" s="67"/>
    </row>
    <row r="98" spans="1:8" ht="24.95" customHeight="1">
      <c r="A98" s="39"/>
      <c r="B98" s="39"/>
      <c r="C98" s="39"/>
      <c r="D98" s="39"/>
      <c r="E98" s="39"/>
      <c r="F98" s="39"/>
      <c r="G98" s="39"/>
      <c r="H98" s="39"/>
    </row>
    <row r="99" spans="1:8" ht="24.95" customHeight="1">
      <c r="A99" s="39"/>
      <c r="B99" s="39"/>
      <c r="C99" s="39"/>
      <c r="D99" s="39"/>
      <c r="E99" s="39"/>
      <c r="F99" s="39"/>
      <c r="G99" s="39"/>
      <c r="H99" s="39"/>
    </row>
    <row r="100" spans="1:8" ht="24.95" customHeight="1">
      <c r="A100" s="39"/>
      <c r="B100" s="39"/>
      <c r="C100" s="39"/>
      <c r="D100" s="39"/>
      <c r="E100" s="39"/>
      <c r="F100" s="39"/>
      <c r="G100" s="39"/>
      <c r="H100" s="39"/>
    </row>
    <row r="101" spans="1:8" ht="24.95" customHeight="1">
      <c r="A101" s="39"/>
      <c r="B101" s="39"/>
      <c r="C101" s="39"/>
      <c r="D101" s="39"/>
      <c r="E101" s="39"/>
      <c r="F101" s="39"/>
      <c r="G101" s="39"/>
      <c r="H101" s="39"/>
    </row>
    <row r="102" spans="1:8" ht="24.95" customHeight="1">
      <c r="A102" s="39"/>
      <c r="B102" s="39"/>
      <c r="C102" s="39"/>
      <c r="D102" s="39"/>
      <c r="E102" s="39"/>
      <c r="F102" s="39"/>
      <c r="G102" s="39"/>
      <c r="H102" s="39"/>
    </row>
    <row r="103" spans="1:8" ht="24.95" customHeight="1">
      <c r="A103" s="39"/>
      <c r="B103" s="39"/>
      <c r="C103" s="39"/>
      <c r="D103" s="39"/>
      <c r="E103" s="39"/>
      <c r="F103" s="39"/>
      <c r="G103" s="39"/>
      <c r="H103" s="39"/>
    </row>
    <row r="104" spans="1:8" ht="24.95" customHeight="1">
      <c r="A104" s="39"/>
      <c r="B104" s="39"/>
      <c r="C104" s="39"/>
      <c r="D104" s="39"/>
      <c r="E104" s="39"/>
      <c r="F104" s="39"/>
      <c r="G104" s="39"/>
      <c r="H104" s="39"/>
    </row>
    <row r="105" spans="1:8" ht="24.95" customHeight="1">
      <c r="A105" s="39"/>
      <c r="B105" s="39"/>
      <c r="C105" s="39"/>
      <c r="D105" s="39"/>
      <c r="E105" s="39"/>
      <c r="F105" s="39"/>
      <c r="G105" s="39"/>
      <c r="H105" s="39"/>
    </row>
    <row r="106" spans="1:8" ht="24.95" customHeight="1">
      <c r="A106" s="39"/>
      <c r="B106" s="39"/>
      <c r="C106" s="39"/>
      <c r="D106" s="39"/>
      <c r="E106" s="39"/>
      <c r="F106" s="39"/>
      <c r="G106" s="39"/>
      <c r="H106" s="39"/>
    </row>
    <row r="107" spans="1:8" ht="24.95" customHeight="1">
      <c r="A107" s="39"/>
      <c r="B107" s="39"/>
      <c r="C107" s="39"/>
      <c r="D107" s="39"/>
      <c r="E107" s="39"/>
      <c r="F107" s="39"/>
      <c r="G107" s="39"/>
      <c r="H107" s="39"/>
    </row>
    <row r="108" spans="1:8" ht="24.95" customHeight="1">
      <c r="A108" s="39"/>
      <c r="B108" s="39"/>
      <c r="C108" s="39"/>
      <c r="D108" s="39"/>
      <c r="E108" s="39"/>
      <c r="F108" s="39"/>
      <c r="G108" s="39"/>
      <c r="H108" s="39"/>
    </row>
    <row r="109" spans="1:8" ht="24.95" customHeight="1">
      <c r="A109" s="39"/>
      <c r="B109" s="39"/>
      <c r="C109" s="39"/>
      <c r="D109" s="39"/>
      <c r="E109" s="39"/>
      <c r="F109" s="39"/>
      <c r="G109" s="39"/>
      <c r="H109" s="39"/>
    </row>
    <row r="110" spans="1:8" ht="24.95" customHeight="1">
      <c r="A110" s="39"/>
      <c r="B110" s="39"/>
      <c r="C110" s="39"/>
      <c r="D110" s="39"/>
      <c r="E110" s="39"/>
      <c r="F110" s="39"/>
      <c r="G110" s="39"/>
      <c r="H110" s="39"/>
    </row>
    <row r="111" spans="1:8" ht="24.95" customHeight="1">
      <c r="A111" s="39"/>
      <c r="B111" s="39"/>
      <c r="C111" s="39"/>
      <c r="D111" s="39"/>
      <c r="E111" s="39"/>
      <c r="F111" s="39"/>
      <c r="G111" s="39"/>
      <c r="H111" s="39"/>
    </row>
    <row r="112" spans="1:8" ht="24.95" customHeight="1">
      <c r="A112" s="39"/>
      <c r="B112" s="39"/>
      <c r="C112" s="39"/>
      <c r="D112" s="39"/>
      <c r="E112" s="39"/>
      <c r="F112" s="39"/>
      <c r="G112" s="39"/>
      <c r="H112" s="39"/>
    </row>
    <row r="113" spans="1:8" ht="21.95" customHeight="1">
      <c r="A113" s="39"/>
      <c r="B113" s="39"/>
      <c r="C113" s="39"/>
      <c r="D113" s="39"/>
      <c r="E113" s="39"/>
      <c r="F113" s="39"/>
      <c r="G113" s="39"/>
      <c r="H113" s="39"/>
    </row>
    <row r="114" spans="1:8" ht="21.95" customHeight="1">
      <c r="A114" s="39"/>
      <c r="B114" s="39"/>
      <c r="C114" s="39"/>
      <c r="D114" s="39"/>
      <c r="E114" s="39"/>
      <c r="F114" s="39"/>
      <c r="G114" s="39"/>
      <c r="H114" s="39"/>
    </row>
    <row r="115" spans="1:8" ht="21.95" customHeight="1">
      <c r="A115" s="39"/>
      <c r="B115" s="39"/>
      <c r="C115" s="39"/>
      <c r="D115" s="39"/>
      <c r="E115" s="39"/>
      <c r="F115" s="39"/>
      <c r="G115" s="39"/>
      <c r="H115" s="39"/>
    </row>
    <row r="116" spans="1:8" ht="21.95" customHeight="1">
      <c r="A116" s="39"/>
      <c r="B116" s="39"/>
      <c r="C116" s="39"/>
      <c r="D116" s="39"/>
      <c r="E116" s="39"/>
      <c r="F116" s="39"/>
      <c r="G116" s="39"/>
      <c r="H116" s="39"/>
    </row>
    <row r="117" spans="1:8" ht="21.95" customHeight="1">
      <c r="A117" s="39"/>
      <c r="B117" s="39"/>
      <c r="C117" s="39"/>
      <c r="D117" s="39"/>
      <c r="E117" s="39"/>
      <c r="F117" s="39"/>
      <c r="G117" s="39"/>
      <c r="H117" s="39"/>
    </row>
    <row r="118" spans="1:8" ht="21.95" customHeight="1">
      <c r="A118" s="39"/>
      <c r="B118" s="39"/>
      <c r="C118" s="39"/>
      <c r="D118" s="39"/>
      <c r="E118" s="39"/>
      <c r="F118" s="39"/>
      <c r="G118" s="39"/>
      <c r="H118" s="39"/>
    </row>
    <row r="119" spans="1:8" ht="21.95" customHeight="1">
      <c r="A119" s="39"/>
      <c r="B119" s="39"/>
      <c r="C119" s="39"/>
      <c r="D119" s="39"/>
      <c r="E119" s="39"/>
      <c r="F119" s="39"/>
      <c r="G119" s="39"/>
      <c r="H119" s="39"/>
    </row>
    <row r="120" spans="1:8" ht="21.95" customHeight="1">
      <c r="A120" s="39"/>
      <c r="B120" s="39"/>
      <c r="C120" s="39"/>
      <c r="D120" s="39"/>
      <c r="E120" s="39"/>
      <c r="F120" s="39"/>
      <c r="G120" s="39"/>
      <c r="H120" s="39"/>
    </row>
    <row r="121" spans="1:8" ht="21.95" customHeight="1">
      <c r="A121" s="39"/>
      <c r="B121" s="39"/>
      <c r="C121" s="39"/>
      <c r="D121" s="39"/>
      <c r="E121" s="39"/>
      <c r="F121" s="39"/>
      <c r="G121" s="39"/>
      <c r="H121" s="39"/>
    </row>
    <row r="122" spans="1:8" ht="21.95" customHeight="1">
      <c r="A122" s="39"/>
      <c r="B122" s="39"/>
      <c r="C122" s="39"/>
      <c r="D122" s="39"/>
      <c r="E122" s="39"/>
      <c r="F122" s="39"/>
      <c r="G122" s="39"/>
      <c r="H122" s="39"/>
    </row>
    <row r="123" spans="1:8" ht="21.95" customHeight="1">
      <c r="A123" s="39"/>
      <c r="B123" s="39"/>
      <c r="C123" s="39"/>
      <c r="D123" s="39"/>
      <c r="E123" s="39"/>
      <c r="F123" s="39"/>
      <c r="G123" s="39"/>
      <c r="H123" s="39"/>
    </row>
    <row r="124" spans="1:8" ht="21.95" customHeight="1">
      <c r="A124" s="39"/>
      <c r="B124" s="39"/>
      <c r="C124" s="39"/>
      <c r="D124" s="39"/>
      <c r="E124" s="39"/>
      <c r="F124" s="39"/>
      <c r="G124" s="39"/>
      <c r="H124" s="39"/>
    </row>
    <row r="125" spans="1:8" ht="21.95" customHeight="1">
      <c r="A125" s="39"/>
      <c r="B125" s="39"/>
      <c r="C125" s="39"/>
      <c r="D125" s="39"/>
      <c r="E125" s="39"/>
      <c r="F125" s="39"/>
      <c r="G125" s="39"/>
      <c r="H125" s="39"/>
    </row>
    <row r="126" spans="1:8" ht="21.95" customHeight="1">
      <c r="A126" s="39"/>
      <c r="B126" s="39"/>
      <c r="C126" s="39"/>
      <c r="D126" s="39"/>
      <c r="E126" s="39"/>
      <c r="F126" s="39"/>
      <c r="G126" s="39"/>
      <c r="H126" s="39"/>
    </row>
    <row r="127" spans="1:8" ht="21.95" customHeight="1">
      <c r="A127" s="39"/>
      <c r="B127" s="39"/>
      <c r="C127" s="39"/>
      <c r="D127" s="39"/>
      <c r="E127" s="39"/>
      <c r="F127" s="39"/>
      <c r="G127" s="39"/>
      <c r="H127" s="39"/>
    </row>
    <row r="128" spans="1:8" ht="21.95" customHeight="1">
      <c r="A128" s="39"/>
      <c r="B128" s="39"/>
      <c r="C128" s="39"/>
      <c r="D128" s="39"/>
      <c r="E128" s="39"/>
      <c r="F128" s="39"/>
      <c r="G128" s="39"/>
      <c r="H128" s="39"/>
    </row>
    <row r="129" spans="1:8" ht="21.95" customHeight="1">
      <c r="A129" s="39"/>
      <c r="B129" s="39"/>
      <c r="C129" s="39"/>
      <c r="D129" s="39"/>
      <c r="E129" s="39"/>
      <c r="F129" s="39"/>
      <c r="G129" s="39"/>
      <c r="H129" s="39"/>
    </row>
    <row r="130" spans="1:8" ht="21.95" customHeight="1">
      <c r="A130" s="39"/>
      <c r="B130" s="39"/>
      <c r="C130" s="39"/>
      <c r="D130" s="39"/>
      <c r="E130" s="39"/>
      <c r="F130" s="39"/>
      <c r="G130" s="39"/>
      <c r="H130" s="39"/>
    </row>
    <row r="131" spans="1:8" ht="21.95" customHeight="1">
      <c r="A131" s="39"/>
      <c r="B131" s="39"/>
      <c r="C131" s="39"/>
      <c r="D131" s="39"/>
      <c r="E131" s="39"/>
      <c r="F131" s="39"/>
      <c r="G131" s="39"/>
      <c r="H131" s="39"/>
    </row>
    <row r="132" spans="1:8" ht="21.95" customHeight="1">
      <c r="A132" s="39"/>
      <c r="B132" s="39"/>
      <c r="C132" s="39"/>
      <c r="D132" s="39"/>
      <c r="E132" s="39"/>
      <c r="F132" s="39"/>
      <c r="G132" s="39"/>
      <c r="H132" s="39"/>
    </row>
    <row r="133" spans="1:8" ht="21.95" customHeight="1">
      <c r="A133" s="39"/>
      <c r="B133" s="39"/>
      <c r="C133" s="39"/>
      <c r="D133" s="39"/>
      <c r="E133" s="39"/>
      <c r="F133" s="39"/>
      <c r="G133" s="39"/>
      <c r="H133" s="39"/>
    </row>
    <row r="134" spans="1:8" ht="18" customHeight="1">
      <c r="A134" s="39"/>
      <c r="B134" s="39"/>
      <c r="C134" s="39"/>
      <c r="D134" s="39"/>
      <c r="E134" s="39"/>
      <c r="F134" s="39"/>
      <c r="G134" s="39"/>
      <c r="H134" s="39"/>
    </row>
    <row r="135" spans="1:8" ht="18" customHeight="1">
      <c r="A135" s="39"/>
      <c r="B135" s="39"/>
      <c r="C135" s="39"/>
      <c r="D135" s="39"/>
      <c r="E135" s="39"/>
      <c r="F135" s="39"/>
      <c r="G135" s="39"/>
      <c r="H135" s="39"/>
    </row>
    <row r="136" spans="1:8" ht="18" customHeight="1">
      <c r="A136" s="39"/>
      <c r="B136" s="39"/>
      <c r="C136" s="39"/>
      <c r="D136" s="39"/>
      <c r="E136" s="39"/>
      <c r="F136" s="39"/>
      <c r="G136" s="39"/>
      <c r="H136" s="39"/>
    </row>
    <row r="137" spans="1:8" ht="18" customHeight="1">
      <c r="A137" s="39"/>
      <c r="B137" s="39"/>
      <c r="C137" s="39"/>
      <c r="D137" s="39"/>
      <c r="E137" s="39"/>
      <c r="F137" s="39"/>
      <c r="G137" s="39"/>
      <c r="H137" s="39"/>
    </row>
    <row r="138" spans="1:8" ht="18" customHeight="1">
      <c r="A138" s="39"/>
      <c r="B138" s="39"/>
      <c r="C138" s="39"/>
      <c r="D138" s="39"/>
      <c r="E138" s="39"/>
      <c r="F138" s="39"/>
      <c r="G138" s="39"/>
      <c r="H138" s="39"/>
    </row>
    <row r="139" spans="1:8" ht="18" customHeight="1">
      <c r="A139" s="39"/>
      <c r="B139" s="39"/>
      <c r="C139" s="39"/>
      <c r="D139" s="39"/>
      <c r="E139" s="39"/>
      <c r="F139" s="39"/>
      <c r="G139" s="39"/>
      <c r="H139" s="39"/>
    </row>
    <row r="140" spans="1:8" ht="18" customHeight="1">
      <c r="A140" s="39"/>
      <c r="B140" s="39"/>
      <c r="C140" s="39"/>
      <c r="D140" s="39"/>
      <c r="E140" s="39"/>
      <c r="F140" s="39"/>
      <c r="G140" s="39"/>
      <c r="H140" s="39"/>
    </row>
    <row r="141" spans="1:8" ht="18" customHeight="1">
      <c r="A141" s="39"/>
      <c r="B141" s="39"/>
      <c r="C141" s="39"/>
      <c r="D141" s="39"/>
      <c r="E141" s="39"/>
      <c r="F141" s="39"/>
      <c r="G141" s="39"/>
      <c r="H141" s="39"/>
    </row>
    <row r="142" spans="1:8" ht="18" customHeight="1">
      <c r="A142" s="39"/>
      <c r="B142" s="39"/>
      <c r="C142" s="39"/>
      <c r="D142" s="39"/>
      <c r="E142" s="39"/>
      <c r="F142" s="39"/>
      <c r="G142" s="39"/>
      <c r="H142" s="39"/>
    </row>
    <row r="143" spans="1:8" ht="18" customHeight="1">
      <c r="A143" s="39"/>
      <c r="B143" s="39"/>
      <c r="C143" s="39"/>
      <c r="D143" s="39"/>
      <c r="E143" s="39"/>
      <c r="F143" s="39"/>
      <c r="G143" s="39"/>
      <c r="H143" s="39"/>
    </row>
    <row r="144" spans="1:8" ht="18" customHeight="1">
      <c r="A144" s="39"/>
      <c r="B144" s="39"/>
      <c r="C144" s="39"/>
      <c r="D144" s="39"/>
      <c r="E144" s="39"/>
      <c r="F144" s="39"/>
      <c r="G144" s="39"/>
      <c r="H144" s="39"/>
    </row>
    <row r="145" spans="1:8" ht="18" customHeight="1">
      <c r="A145" s="39"/>
      <c r="B145" s="39"/>
      <c r="C145" s="39"/>
      <c r="D145" s="39"/>
      <c r="E145" s="39"/>
      <c r="F145" s="39"/>
      <c r="G145" s="39"/>
      <c r="H145" s="39"/>
    </row>
    <row r="146" spans="1:8" ht="18" customHeight="1">
      <c r="A146" s="39"/>
      <c r="B146" s="39"/>
      <c r="C146" s="39"/>
      <c r="D146" s="39"/>
      <c r="E146" s="39"/>
      <c r="F146" s="39"/>
      <c r="G146" s="39"/>
      <c r="H146" s="39"/>
    </row>
    <row r="147" spans="1:8" ht="18" customHeight="1">
      <c r="A147" s="39"/>
      <c r="B147" s="39"/>
      <c r="C147" s="39"/>
      <c r="D147" s="39"/>
      <c r="E147" s="39"/>
      <c r="F147" s="39"/>
      <c r="G147" s="39"/>
      <c r="H147" s="39"/>
    </row>
    <row r="148" spans="1:8" ht="18" customHeight="1">
      <c r="A148" s="39"/>
      <c r="B148" s="39"/>
      <c r="C148" s="39"/>
      <c r="D148" s="39"/>
      <c r="E148" s="39"/>
      <c r="F148" s="39"/>
      <c r="G148" s="39"/>
      <c r="H148" s="39"/>
    </row>
    <row r="149" spans="1:8" ht="18" customHeight="1">
      <c r="A149" s="39"/>
      <c r="B149" s="39"/>
      <c r="C149" s="39"/>
      <c r="D149" s="39"/>
      <c r="E149" s="39"/>
      <c r="F149" s="39"/>
      <c r="G149" s="39"/>
      <c r="H149" s="39"/>
    </row>
    <row r="150" spans="1:8" ht="18" customHeight="1">
      <c r="A150" s="39"/>
      <c r="B150" s="39"/>
      <c r="C150" s="39"/>
      <c r="D150" s="39"/>
      <c r="E150" s="39"/>
      <c r="F150" s="39"/>
      <c r="G150" s="39"/>
      <c r="H150" s="39"/>
    </row>
    <row r="151" spans="1:8" ht="18" customHeight="1">
      <c r="A151" s="39"/>
      <c r="B151" s="39"/>
      <c r="C151" s="39"/>
      <c r="D151" s="39"/>
      <c r="E151" s="39"/>
      <c r="F151" s="39"/>
      <c r="G151" s="39"/>
      <c r="H151" s="39"/>
    </row>
    <row r="152" spans="1:8" ht="18" customHeight="1">
      <c r="A152" s="39"/>
      <c r="B152" s="39"/>
      <c r="C152" s="39"/>
      <c r="D152" s="39"/>
      <c r="E152" s="39"/>
      <c r="F152" s="39"/>
      <c r="G152" s="39"/>
      <c r="H152" s="39"/>
    </row>
    <row r="153" spans="1:8" ht="18" customHeight="1">
      <c r="A153" s="39"/>
      <c r="B153" s="39"/>
      <c r="C153" s="39"/>
      <c r="D153" s="39"/>
      <c r="E153" s="39"/>
      <c r="F153" s="39"/>
      <c r="G153" s="39"/>
      <c r="H153" s="39"/>
    </row>
    <row r="154" spans="1:8" ht="18" customHeight="1">
      <c r="A154" s="39"/>
      <c r="B154" s="39"/>
      <c r="C154" s="39"/>
      <c r="D154" s="39"/>
      <c r="E154" s="39"/>
      <c r="F154" s="39"/>
      <c r="G154" s="39"/>
      <c r="H154" s="39"/>
    </row>
    <row r="155" spans="1:8" ht="18" customHeight="1">
      <c r="A155" s="39"/>
      <c r="B155" s="39"/>
      <c r="C155" s="39"/>
      <c r="D155" s="39"/>
      <c r="E155" s="39"/>
      <c r="F155" s="39"/>
      <c r="G155" s="39"/>
      <c r="H155" s="39"/>
    </row>
    <row r="156" spans="1:8" ht="18" customHeight="1">
      <c r="A156" s="39"/>
      <c r="B156" s="39"/>
      <c r="C156" s="39"/>
      <c r="D156" s="39"/>
      <c r="E156" s="39"/>
      <c r="F156" s="39"/>
      <c r="G156" s="39"/>
      <c r="H156" s="39"/>
    </row>
    <row r="157" spans="1:8" ht="18" customHeight="1">
      <c r="A157" s="39"/>
      <c r="B157" s="39"/>
      <c r="C157" s="39"/>
      <c r="D157" s="39"/>
      <c r="E157" s="39"/>
      <c r="F157" s="39"/>
      <c r="G157" s="39"/>
      <c r="H157" s="39"/>
    </row>
    <row r="158" spans="1:8" ht="18" customHeight="1">
      <c r="A158" s="39"/>
      <c r="B158" s="39"/>
      <c r="C158" s="39"/>
      <c r="D158" s="39"/>
      <c r="E158" s="39"/>
      <c r="F158" s="39"/>
      <c r="G158" s="39"/>
      <c r="H158" s="39"/>
    </row>
    <row r="159" spans="1:8" ht="18" customHeight="1">
      <c r="A159" s="39"/>
      <c r="B159" s="39"/>
      <c r="C159" s="39"/>
      <c r="D159" s="39"/>
      <c r="E159" s="39"/>
      <c r="F159" s="39"/>
      <c r="G159" s="39"/>
      <c r="H159" s="39"/>
    </row>
    <row r="160" spans="1:8" ht="18" customHeight="1">
      <c r="A160" s="39"/>
      <c r="B160" s="39"/>
      <c r="C160" s="39"/>
      <c r="D160" s="39"/>
      <c r="E160" s="39"/>
      <c r="F160" s="39"/>
      <c r="G160" s="39"/>
      <c r="H160" s="39"/>
    </row>
    <row r="161" spans="1:8" ht="18" customHeight="1">
      <c r="A161" s="39"/>
      <c r="B161" s="39"/>
      <c r="C161" s="39"/>
      <c r="D161" s="39"/>
      <c r="E161" s="39"/>
      <c r="F161" s="39"/>
      <c r="G161" s="39"/>
      <c r="H161" s="39"/>
    </row>
    <row r="162" spans="1:8" ht="18" customHeight="1">
      <c r="A162" s="39"/>
      <c r="B162" s="39"/>
      <c r="C162" s="39"/>
      <c r="D162" s="39"/>
      <c r="E162" s="39"/>
      <c r="F162" s="39"/>
      <c r="G162" s="39"/>
      <c r="H162" s="39"/>
    </row>
    <row r="163" spans="1:8" ht="18" customHeight="1">
      <c r="A163" s="39"/>
      <c r="B163" s="39"/>
      <c r="C163" s="39"/>
      <c r="D163" s="39"/>
      <c r="E163" s="39"/>
      <c r="F163" s="39"/>
      <c r="G163" s="39"/>
      <c r="H163" s="39"/>
    </row>
    <row r="164" spans="1:8" ht="18" customHeight="1">
      <c r="A164" s="39"/>
      <c r="B164" s="39"/>
      <c r="C164" s="39"/>
      <c r="D164" s="39"/>
      <c r="E164" s="39"/>
      <c r="F164" s="39"/>
      <c r="G164" s="39"/>
      <c r="H164" s="39"/>
    </row>
    <row r="165" spans="1:8" ht="18" customHeight="1">
      <c r="A165" s="39"/>
      <c r="B165" s="39"/>
      <c r="C165" s="39"/>
      <c r="D165" s="39"/>
      <c r="E165" s="39"/>
      <c r="F165" s="39"/>
      <c r="G165" s="39"/>
      <c r="H165" s="39"/>
    </row>
    <row r="166" spans="1:8" ht="18" customHeight="1">
      <c r="A166" s="39"/>
      <c r="B166" s="39"/>
      <c r="C166" s="39"/>
      <c r="D166" s="39"/>
      <c r="E166" s="39"/>
      <c r="F166" s="39"/>
      <c r="G166" s="39"/>
      <c r="H166" s="39"/>
    </row>
    <row r="167" spans="1:8" ht="18" customHeight="1">
      <c r="A167" s="39"/>
      <c r="B167" s="39"/>
      <c r="C167" s="39"/>
      <c r="D167" s="39"/>
      <c r="E167" s="39"/>
      <c r="F167" s="39"/>
      <c r="G167" s="39"/>
      <c r="H167" s="39"/>
    </row>
    <row r="168" spans="1:8" ht="18" customHeight="1">
      <c r="A168" s="39"/>
      <c r="B168" s="39"/>
      <c r="C168" s="39"/>
      <c r="D168" s="39"/>
      <c r="E168" s="39"/>
      <c r="F168" s="39"/>
      <c r="G168" s="39"/>
      <c r="H168" s="39"/>
    </row>
    <row r="169" spans="1:8" ht="18" customHeight="1">
      <c r="A169" s="39"/>
      <c r="B169" s="39"/>
      <c r="C169" s="39"/>
      <c r="D169" s="39"/>
      <c r="E169" s="39"/>
      <c r="F169" s="39"/>
      <c r="G169" s="39"/>
      <c r="H169" s="39"/>
    </row>
    <row r="170" spans="1:8" ht="18" customHeight="1">
      <c r="A170" s="39"/>
      <c r="B170" s="39"/>
      <c r="C170" s="39"/>
      <c r="D170" s="39"/>
      <c r="E170" s="39"/>
      <c r="F170" s="39"/>
      <c r="G170" s="39"/>
      <c r="H170" s="39"/>
    </row>
    <row r="171" spans="1:8" ht="18" customHeight="1">
      <c r="A171" s="39"/>
      <c r="B171" s="39"/>
      <c r="C171" s="39"/>
      <c r="D171" s="39"/>
      <c r="E171" s="39"/>
      <c r="F171" s="39"/>
      <c r="G171" s="39"/>
      <c r="H171" s="39"/>
    </row>
    <row r="172" spans="1:8" ht="18" customHeight="1">
      <c r="A172" s="39"/>
      <c r="B172" s="39"/>
      <c r="C172" s="39"/>
      <c r="D172" s="39"/>
      <c r="E172" s="39"/>
      <c r="F172" s="39"/>
      <c r="G172" s="39"/>
      <c r="H172" s="39"/>
    </row>
    <row r="173" spans="1:8" ht="18" customHeight="1">
      <c r="A173" s="39"/>
      <c r="B173" s="39"/>
      <c r="C173" s="39"/>
      <c r="D173" s="39"/>
      <c r="E173" s="39"/>
      <c r="F173" s="39"/>
      <c r="G173" s="39"/>
      <c r="H173" s="39"/>
    </row>
    <row r="174" spans="1:8" ht="18" customHeight="1">
      <c r="A174" s="39"/>
      <c r="B174" s="39"/>
      <c r="C174" s="39"/>
      <c r="D174" s="39"/>
      <c r="E174" s="39"/>
      <c r="F174" s="39"/>
      <c r="G174" s="39"/>
      <c r="H174" s="39"/>
    </row>
    <row r="175" spans="1:8" ht="18" customHeight="1">
      <c r="A175" s="39"/>
      <c r="B175" s="39"/>
      <c r="C175" s="39"/>
      <c r="D175" s="39"/>
      <c r="E175" s="39"/>
      <c r="F175" s="39"/>
      <c r="G175" s="39"/>
      <c r="H175" s="39"/>
    </row>
    <row r="176" spans="1:8" ht="18" customHeight="1">
      <c r="A176" s="39"/>
      <c r="B176" s="39"/>
      <c r="C176" s="39"/>
      <c r="D176" s="39"/>
      <c r="E176" s="39"/>
      <c r="F176" s="39"/>
      <c r="G176" s="39"/>
      <c r="H176" s="39"/>
    </row>
    <row r="177" spans="1:8" ht="18" customHeight="1">
      <c r="A177" s="39"/>
      <c r="B177" s="39"/>
      <c r="C177" s="39"/>
      <c r="D177" s="39"/>
      <c r="E177" s="39"/>
      <c r="F177" s="39"/>
      <c r="G177" s="39"/>
      <c r="H177" s="39"/>
    </row>
    <row r="178" spans="1:8" ht="18" customHeight="1">
      <c r="A178" s="39"/>
      <c r="B178" s="39"/>
      <c r="C178" s="39"/>
      <c r="D178" s="39"/>
      <c r="E178" s="39"/>
      <c r="F178" s="39"/>
      <c r="G178" s="39"/>
      <c r="H178" s="39"/>
    </row>
    <row r="179" spans="1:8" ht="18" customHeight="1">
      <c r="A179" s="39"/>
      <c r="B179" s="39"/>
      <c r="C179" s="39"/>
      <c r="D179" s="39"/>
      <c r="E179" s="39"/>
      <c r="F179" s="39"/>
      <c r="G179" s="39"/>
      <c r="H179" s="39"/>
    </row>
    <row r="180" spans="1:8" ht="18" customHeight="1">
      <c r="A180" s="39"/>
      <c r="B180" s="39"/>
      <c r="C180" s="39"/>
      <c r="D180" s="39"/>
      <c r="E180" s="39"/>
      <c r="F180" s="39"/>
      <c r="G180" s="39"/>
      <c r="H180" s="39"/>
    </row>
    <row r="181" spans="1:8" ht="18" customHeight="1">
      <c r="A181" s="39"/>
      <c r="B181" s="39"/>
      <c r="C181" s="39"/>
      <c r="D181" s="39"/>
      <c r="E181" s="39"/>
      <c r="F181" s="39"/>
      <c r="G181" s="39"/>
      <c r="H181" s="39"/>
    </row>
    <row r="182" spans="1:8" ht="18" customHeight="1">
      <c r="A182" s="39"/>
      <c r="B182" s="39"/>
      <c r="C182" s="39"/>
      <c r="D182" s="39"/>
      <c r="E182" s="39"/>
      <c r="F182" s="39"/>
      <c r="G182" s="39"/>
      <c r="H182" s="39"/>
    </row>
    <row r="183" spans="1:8" ht="18" customHeight="1">
      <c r="A183" s="39"/>
      <c r="B183" s="39"/>
      <c r="C183" s="39"/>
      <c r="D183" s="39"/>
      <c r="E183" s="39"/>
      <c r="F183" s="39"/>
      <c r="G183" s="39"/>
      <c r="H183" s="39"/>
    </row>
    <row r="184" spans="1:8" ht="18" customHeight="1">
      <c r="A184" s="39"/>
      <c r="B184" s="39"/>
      <c r="C184" s="39"/>
      <c r="D184" s="39"/>
      <c r="E184" s="39"/>
      <c r="F184" s="39"/>
      <c r="G184" s="39"/>
      <c r="H184" s="39"/>
    </row>
    <row r="185" spans="1:8" ht="18" customHeight="1">
      <c r="A185" s="39"/>
      <c r="B185" s="39"/>
      <c r="C185" s="39"/>
      <c r="D185" s="39"/>
      <c r="E185" s="39"/>
      <c r="F185" s="39"/>
      <c r="G185" s="39"/>
      <c r="H185" s="39"/>
    </row>
    <row r="186" spans="1:8" ht="18" customHeight="1">
      <c r="A186" s="39"/>
      <c r="B186" s="39"/>
      <c r="C186" s="39"/>
      <c r="D186" s="39"/>
      <c r="E186" s="39"/>
      <c r="F186" s="39"/>
      <c r="G186" s="39"/>
      <c r="H186" s="39"/>
    </row>
    <row r="187" spans="1:8" ht="18" customHeight="1">
      <c r="A187" s="39"/>
      <c r="B187" s="39"/>
      <c r="C187" s="39"/>
      <c r="D187" s="39"/>
      <c r="E187" s="39"/>
      <c r="F187" s="39"/>
      <c r="G187" s="39"/>
      <c r="H187" s="39"/>
    </row>
    <row r="188" spans="1:8" ht="18" customHeight="1">
      <c r="A188" s="39"/>
      <c r="B188" s="39"/>
      <c r="C188" s="39"/>
      <c r="D188" s="39"/>
      <c r="E188" s="39"/>
      <c r="F188" s="39"/>
      <c r="G188" s="39"/>
      <c r="H188" s="39"/>
    </row>
    <row r="189" spans="1:8" ht="18" customHeight="1">
      <c r="A189" s="39"/>
      <c r="B189" s="39"/>
      <c r="C189" s="39"/>
      <c r="D189" s="39"/>
      <c r="E189" s="39"/>
      <c r="F189" s="39"/>
      <c r="G189" s="39"/>
      <c r="H189" s="39"/>
    </row>
    <row r="190" spans="1:8" ht="18" customHeight="1">
      <c r="A190" s="39"/>
      <c r="B190" s="39"/>
      <c r="C190" s="39"/>
      <c r="D190" s="39"/>
      <c r="E190" s="39"/>
      <c r="F190" s="39"/>
      <c r="G190" s="39"/>
      <c r="H190" s="39"/>
    </row>
    <row r="191" spans="1:8" ht="18" customHeight="1">
      <c r="A191" s="39"/>
      <c r="B191" s="39"/>
      <c r="C191" s="39"/>
      <c r="D191" s="39"/>
      <c r="E191" s="39"/>
      <c r="F191" s="39"/>
      <c r="G191" s="39"/>
      <c r="H191" s="39"/>
    </row>
    <row r="192" spans="1:8" ht="18" customHeight="1">
      <c r="A192" s="39"/>
      <c r="B192" s="39"/>
      <c r="C192" s="39"/>
      <c r="D192" s="39"/>
      <c r="E192" s="39"/>
      <c r="F192" s="39"/>
      <c r="G192" s="39"/>
      <c r="H192" s="39"/>
    </row>
    <row r="193" spans="1:8" ht="18" customHeight="1">
      <c r="A193" s="39"/>
      <c r="B193" s="39"/>
      <c r="C193" s="39"/>
      <c r="D193" s="39"/>
      <c r="E193" s="39"/>
      <c r="F193" s="39"/>
      <c r="G193" s="39"/>
      <c r="H193" s="39"/>
    </row>
    <row r="194" spans="1:8" ht="18" customHeight="1">
      <c r="A194" s="39"/>
      <c r="B194" s="39"/>
      <c r="C194" s="39"/>
      <c r="D194" s="39"/>
      <c r="E194" s="39"/>
      <c r="F194" s="39"/>
      <c r="G194" s="39"/>
      <c r="H194" s="39"/>
    </row>
    <row r="195" spans="1:8" ht="18" customHeight="1">
      <c r="A195" s="39"/>
      <c r="B195" s="39"/>
      <c r="C195" s="39"/>
      <c r="D195" s="39"/>
      <c r="E195" s="39"/>
      <c r="F195" s="39"/>
      <c r="G195" s="39"/>
      <c r="H195" s="39"/>
    </row>
    <row r="196" spans="1:8" ht="18" customHeight="1">
      <c r="A196" s="39"/>
      <c r="B196" s="39"/>
      <c r="C196" s="39"/>
      <c r="D196" s="39"/>
      <c r="E196" s="39"/>
      <c r="F196" s="39"/>
      <c r="G196" s="39"/>
      <c r="H196" s="39"/>
    </row>
    <row r="197" spans="1:8" ht="18" customHeight="1">
      <c r="A197" s="39"/>
      <c r="B197" s="39"/>
      <c r="C197" s="39"/>
      <c r="D197" s="39"/>
      <c r="E197" s="39"/>
      <c r="F197" s="39"/>
      <c r="G197" s="39"/>
      <c r="H197" s="39"/>
    </row>
    <row r="198" spans="1:8" ht="18" customHeight="1">
      <c r="A198" s="39"/>
      <c r="B198" s="39"/>
      <c r="C198" s="39"/>
      <c r="D198" s="39"/>
      <c r="E198" s="39"/>
      <c r="F198" s="39"/>
      <c r="G198" s="39"/>
      <c r="H198" s="39"/>
    </row>
    <row r="199" spans="1:8" ht="18" customHeight="1">
      <c r="A199" s="39"/>
      <c r="B199" s="39"/>
      <c r="C199" s="39"/>
      <c r="D199" s="39"/>
      <c r="E199" s="39"/>
      <c r="F199" s="39"/>
      <c r="G199" s="39"/>
      <c r="H199" s="39"/>
    </row>
    <row r="200" spans="1:8" ht="18" customHeight="1">
      <c r="A200" s="39"/>
      <c r="B200" s="39"/>
      <c r="C200" s="39"/>
      <c r="D200" s="39"/>
      <c r="E200" s="39"/>
      <c r="F200" s="39"/>
      <c r="G200" s="39"/>
      <c r="H200" s="39"/>
    </row>
    <row r="201" spans="1:8" ht="18" customHeight="1">
      <c r="A201" s="39"/>
      <c r="B201" s="39"/>
      <c r="C201" s="39"/>
      <c r="D201" s="39"/>
      <c r="E201" s="39"/>
      <c r="F201" s="39"/>
      <c r="G201" s="39"/>
      <c r="H201" s="39"/>
    </row>
    <row r="202" spans="1:8" ht="18" customHeight="1">
      <c r="A202" s="39"/>
      <c r="B202" s="39"/>
      <c r="C202" s="39"/>
      <c r="D202" s="39"/>
      <c r="E202" s="39"/>
      <c r="F202" s="39"/>
      <c r="G202" s="39"/>
      <c r="H202" s="39"/>
    </row>
    <row r="203" spans="1:8" ht="18" customHeight="1">
      <c r="A203" s="39"/>
      <c r="B203" s="39"/>
      <c r="C203" s="39"/>
      <c r="D203" s="39"/>
      <c r="E203" s="39"/>
      <c r="F203" s="39"/>
      <c r="G203" s="39"/>
      <c r="H203" s="39"/>
    </row>
    <row r="204" spans="1:8" ht="18" customHeight="1">
      <c r="A204" s="39"/>
      <c r="B204" s="39"/>
      <c r="C204" s="39"/>
      <c r="D204" s="39"/>
      <c r="E204" s="39"/>
      <c r="F204" s="39"/>
      <c r="G204" s="39"/>
      <c r="H204" s="39"/>
    </row>
    <row r="205" spans="1:8" ht="18" customHeight="1">
      <c r="A205" s="39"/>
      <c r="B205" s="39"/>
      <c r="C205" s="39"/>
      <c r="D205" s="39"/>
      <c r="E205" s="39"/>
      <c r="F205" s="39"/>
      <c r="G205" s="39"/>
      <c r="H205" s="39"/>
    </row>
    <row r="206" spans="1:8" ht="18" customHeight="1">
      <c r="A206" s="39"/>
      <c r="B206" s="39"/>
      <c r="C206" s="39"/>
      <c r="D206" s="39"/>
      <c r="E206" s="39"/>
      <c r="F206" s="39"/>
      <c r="G206" s="39"/>
      <c r="H206" s="39"/>
    </row>
    <row r="207" spans="1:8" ht="18" customHeight="1">
      <c r="A207" s="39"/>
      <c r="B207" s="39"/>
      <c r="C207" s="39"/>
      <c r="D207" s="39"/>
      <c r="E207" s="39"/>
      <c r="F207" s="39"/>
      <c r="G207" s="39"/>
      <c r="H207" s="39"/>
    </row>
    <row r="208" spans="1:8" ht="18" customHeight="1">
      <c r="A208" s="39"/>
      <c r="B208" s="39"/>
      <c r="C208" s="39"/>
      <c r="D208" s="39"/>
      <c r="E208" s="39"/>
      <c r="F208" s="39"/>
      <c r="G208" s="39"/>
      <c r="H208" s="39"/>
    </row>
    <row r="209" spans="1:8" ht="18" customHeight="1">
      <c r="A209" s="39"/>
      <c r="B209" s="39"/>
      <c r="C209" s="39"/>
      <c r="D209" s="39"/>
      <c r="E209" s="39"/>
      <c r="F209" s="39"/>
      <c r="G209" s="39"/>
      <c r="H209" s="39"/>
    </row>
    <row r="210" spans="1:8" ht="18" customHeight="1">
      <c r="A210" s="39"/>
      <c r="B210" s="39"/>
      <c r="C210" s="39"/>
      <c r="D210" s="39"/>
      <c r="E210" s="39"/>
      <c r="F210" s="39"/>
      <c r="G210" s="39"/>
      <c r="H210" s="39"/>
    </row>
    <row r="211" spans="1:8" ht="18" customHeight="1">
      <c r="A211" s="39"/>
      <c r="B211" s="39"/>
      <c r="C211" s="39"/>
      <c r="D211" s="39"/>
      <c r="E211" s="39"/>
      <c r="F211" s="39"/>
      <c r="G211" s="39"/>
      <c r="H211" s="39"/>
    </row>
    <row r="212" spans="1:8" ht="18" customHeight="1">
      <c r="A212" s="39"/>
      <c r="B212" s="39"/>
      <c r="C212" s="39"/>
      <c r="D212" s="39"/>
      <c r="E212" s="39"/>
      <c r="F212" s="39"/>
      <c r="G212" s="39"/>
      <c r="H212" s="39"/>
    </row>
    <row r="213" spans="1:8" ht="18" customHeight="1">
      <c r="A213" s="39"/>
      <c r="B213" s="39"/>
      <c r="C213" s="39"/>
      <c r="D213" s="39"/>
      <c r="E213" s="39"/>
      <c r="F213" s="39"/>
      <c r="G213" s="39"/>
      <c r="H213" s="39"/>
    </row>
    <row r="214" spans="1:8" ht="18" customHeight="1">
      <c r="A214" s="39"/>
      <c r="B214" s="39"/>
      <c r="C214" s="39"/>
      <c r="D214" s="39"/>
      <c r="E214" s="39"/>
      <c r="F214" s="39"/>
      <c r="G214" s="39"/>
      <c r="H214" s="39"/>
    </row>
    <row r="215" spans="1:8" ht="18" customHeight="1">
      <c r="A215" s="39"/>
      <c r="B215" s="39"/>
      <c r="C215" s="39"/>
      <c r="D215" s="39"/>
      <c r="E215" s="39"/>
      <c r="F215" s="39"/>
      <c r="G215" s="39"/>
      <c r="H215" s="39"/>
    </row>
    <row r="216" spans="1:8" ht="18" customHeight="1">
      <c r="A216" s="39"/>
      <c r="B216" s="39"/>
      <c r="C216" s="39"/>
      <c r="D216" s="39"/>
      <c r="E216" s="39"/>
      <c r="F216" s="39"/>
      <c r="G216" s="39"/>
      <c r="H216" s="39"/>
    </row>
    <row r="217" spans="1:8" ht="18" customHeight="1">
      <c r="A217" s="39"/>
      <c r="B217" s="39"/>
      <c r="C217" s="39"/>
      <c r="D217" s="39"/>
      <c r="E217" s="39"/>
      <c r="F217" s="39"/>
      <c r="G217" s="39"/>
      <c r="H217" s="39"/>
    </row>
    <row r="218" spans="1:8" ht="18" customHeight="1">
      <c r="A218" s="39"/>
      <c r="B218" s="39"/>
      <c r="C218" s="39"/>
      <c r="D218" s="39"/>
      <c r="E218" s="39"/>
      <c r="F218" s="39"/>
      <c r="G218" s="39"/>
      <c r="H218" s="39"/>
    </row>
    <row r="219" spans="1:8" ht="18" customHeight="1">
      <c r="A219" s="39"/>
      <c r="B219" s="39"/>
      <c r="C219" s="39"/>
      <c r="D219" s="39"/>
      <c r="E219" s="39"/>
      <c r="F219" s="39"/>
      <c r="G219" s="39"/>
      <c r="H219" s="39"/>
    </row>
    <row r="220" spans="1:8" ht="18" customHeight="1">
      <c r="A220" s="39"/>
      <c r="B220" s="39"/>
      <c r="C220" s="39"/>
      <c r="D220" s="39"/>
      <c r="E220" s="39"/>
      <c r="F220" s="39"/>
      <c r="G220" s="39"/>
      <c r="H220" s="39"/>
    </row>
    <row r="221" spans="1:8" ht="18" customHeight="1">
      <c r="A221" s="39"/>
      <c r="B221" s="39"/>
      <c r="C221" s="39"/>
      <c r="D221" s="39"/>
      <c r="E221" s="39"/>
      <c r="F221" s="39"/>
      <c r="G221" s="39"/>
      <c r="H221" s="39"/>
    </row>
    <row r="222" spans="1:8" ht="18" customHeight="1">
      <c r="A222" s="39"/>
      <c r="B222" s="39"/>
      <c r="C222" s="39"/>
      <c r="D222" s="39"/>
      <c r="E222" s="39"/>
      <c r="F222" s="39"/>
      <c r="G222" s="39"/>
      <c r="H222" s="39"/>
    </row>
    <row r="223" spans="1:8" ht="18" customHeight="1">
      <c r="A223" s="39"/>
      <c r="B223" s="39"/>
      <c r="C223" s="39"/>
      <c r="D223" s="39"/>
      <c r="E223" s="39"/>
      <c r="F223" s="39"/>
      <c r="G223" s="39"/>
      <c r="H223" s="39"/>
    </row>
    <row r="224" spans="1:8" ht="18" customHeight="1">
      <c r="A224" s="39"/>
      <c r="B224" s="39"/>
      <c r="C224" s="39"/>
      <c r="D224" s="39"/>
      <c r="E224" s="39"/>
      <c r="F224" s="39"/>
      <c r="G224" s="39"/>
      <c r="H224" s="39"/>
    </row>
    <row r="225" spans="1:8" ht="18" customHeight="1">
      <c r="A225" s="39"/>
      <c r="B225" s="39"/>
      <c r="C225" s="39"/>
      <c r="D225" s="39"/>
      <c r="E225" s="39"/>
      <c r="F225" s="39"/>
      <c r="G225" s="39"/>
      <c r="H225" s="39"/>
    </row>
    <row r="226" spans="1:8" ht="18" customHeight="1">
      <c r="A226" s="39"/>
      <c r="B226" s="39"/>
      <c r="C226" s="39"/>
      <c r="D226" s="39"/>
      <c r="E226" s="39"/>
      <c r="F226" s="39"/>
      <c r="G226" s="39"/>
      <c r="H226" s="39"/>
    </row>
    <row r="227" spans="1:8" ht="18" customHeight="1">
      <c r="A227" s="39"/>
      <c r="B227" s="39"/>
      <c r="C227" s="39"/>
      <c r="D227" s="39"/>
      <c r="E227" s="39"/>
      <c r="F227" s="39"/>
      <c r="G227" s="39"/>
      <c r="H227" s="39"/>
    </row>
    <row r="228" spans="1:8" ht="18" customHeight="1">
      <c r="A228" s="39"/>
      <c r="B228" s="39"/>
      <c r="C228" s="39"/>
      <c r="D228" s="39"/>
      <c r="E228" s="39"/>
      <c r="F228" s="39"/>
      <c r="G228" s="39"/>
      <c r="H228" s="39"/>
    </row>
    <row r="229" spans="1:8" ht="18" customHeight="1">
      <c r="A229" s="39"/>
      <c r="B229" s="39"/>
      <c r="C229" s="39"/>
      <c r="D229" s="39"/>
      <c r="E229" s="39"/>
      <c r="F229" s="39"/>
      <c r="G229" s="39"/>
      <c r="H229" s="39"/>
    </row>
    <row r="230" spans="1:8" ht="18" customHeight="1">
      <c r="A230" s="39"/>
      <c r="B230" s="39"/>
      <c r="C230" s="39"/>
      <c r="D230" s="39"/>
      <c r="E230" s="39"/>
      <c r="F230" s="39"/>
      <c r="G230" s="39"/>
      <c r="H230" s="39"/>
    </row>
    <row r="231" spans="1:8" ht="18" customHeight="1">
      <c r="A231" s="39"/>
      <c r="B231" s="39"/>
      <c r="C231" s="39"/>
      <c r="D231" s="39"/>
      <c r="E231" s="39"/>
      <c r="F231" s="39"/>
      <c r="G231" s="39"/>
      <c r="H231" s="39"/>
    </row>
    <row r="232" spans="1:8" ht="18" customHeight="1">
      <c r="A232" s="39"/>
      <c r="B232" s="39"/>
      <c r="C232" s="39"/>
      <c r="D232" s="39"/>
      <c r="E232" s="39"/>
      <c r="F232" s="39"/>
      <c r="G232" s="39"/>
      <c r="H232" s="39"/>
    </row>
    <row r="233" spans="1:8" ht="18" customHeight="1">
      <c r="A233" s="39"/>
      <c r="B233" s="39"/>
      <c r="C233" s="39"/>
      <c r="D233" s="39"/>
      <c r="E233" s="39"/>
      <c r="F233" s="39"/>
      <c r="G233" s="39"/>
      <c r="H233" s="39"/>
    </row>
    <row r="234" spans="1:8" ht="18" customHeight="1">
      <c r="A234" s="39"/>
      <c r="B234" s="39"/>
      <c r="C234" s="39"/>
      <c r="D234" s="39"/>
      <c r="E234" s="39"/>
      <c r="F234" s="39"/>
      <c r="G234" s="39"/>
      <c r="H234" s="39"/>
    </row>
    <row r="235" spans="1:8" ht="18" customHeight="1">
      <c r="A235" s="39"/>
      <c r="B235" s="39"/>
      <c r="C235" s="39"/>
      <c r="D235" s="39"/>
      <c r="E235" s="39"/>
      <c r="F235" s="39"/>
      <c r="G235" s="39"/>
      <c r="H235" s="39"/>
    </row>
    <row r="236" spans="1:8" ht="18" customHeight="1">
      <c r="A236" s="39"/>
      <c r="B236" s="39"/>
      <c r="C236" s="39"/>
      <c r="D236" s="39"/>
      <c r="E236" s="39"/>
      <c r="F236" s="39"/>
      <c r="G236" s="39"/>
      <c r="H236" s="39"/>
    </row>
    <row r="237" spans="1:8" ht="18" customHeight="1">
      <c r="A237" s="39"/>
      <c r="B237" s="39"/>
      <c r="C237" s="39"/>
      <c r="D237" s="39"/>
      <c r="E237" s="39"/>
      <c r="F237" s="39"/>
      <c r="G237" s="39"/>
      <c r="H237" s="39"/>
    </row>
    <row r="238" spans="1:8" ht="18" customHeight="1">
      <c r="A238" s="39"/>
      <c r="B238" s="39"/>
      <c r="C238" s="39"/>
      <c r="D238" s="39"/>
      <c r="E238" s="39"/>
      <c r="F238" s="39"/>
      <c r="G238" s="39"/>
      <c r="H238" s="39"/>
    </row>
    <row r="239" spans="1:8" ht="18" customHeight="1">
      <c r="A239" s="39"/>
      <c r="B239" s="39"/>
      <c r="C239" s="39"/>
      <c r="D239" s="39"/>
      <c r="E239" s="39"/>
      <c r="F239" s="39"/>
      <c r="G239" s="39"/>
      <c r="H239" s="39"/>
    </row>
    <row r="240" spans="1:8" ht="18" customHeight="1">
      <c r="A240" s="39"/>
      <c r="B240" s="39"/>
      <c r="C240" s="39"/>
      <c r="D240" s="39"/>
      <c r="E240" s="39"/>
      <c r="F240" s="39"/>
      <c r="G240" s="39"/>
      <c r="H240" s="39"/>
    </row>
    <row r="241" spans="1:8" ht="18" customHeight="1">
      <c r="A241" s="39"/>
      <c r="B241" s="39"/>
      <c r="C241" s="39"/>
      <c r="D241" s="39"/>
      <c r="E241" s="39"/>
      <c r="F241" s="39"/>
      <c r="G241" s="39"/>
      <c r="H241" s="39"/>
    </row>
    <row r="242" spans="1:8" ht="18" customHeight="1">
      <c r="A242" s="39"/>
      <c r="B242" s="39"/>
      <c r="C242" s="39"/>
      <c r="D242" s="39"/>
      <c r="E242" s="39"/>
      <c r="F242" s="39"/>
      <c r="G242" s="39"/>
      <c r="H242" s="39"/>
    </row>
    <row r="243" spans="1:8" ht="18" customHeight="1">
      <c r="A243" s="39"/>
      <c r="B243" s="39"/>
      <c r="C243" s="39"/>
      <c r="D243" s="39"/>
      <c r="E243" s="39"/>
      <c r="F243" s="39"/>
      <c r="G243" s="39"/>
      <c r="H243" s="39"/>
    </row>
    <row r="244" spans="1:8" ht="18" customHeight="1">
      <c r="A244" s="39"/>
      <c r="B244" s="39"/>
      <c r="C244" s="39"/>
      <c r="D244" s="39"/>
      <c r="E244" s="39"/>
      <c r="F244" s="39"/>
      <c r="G244" s="39"/>
      <c r="H244" s="39"/>
    </row>
    <row r="245" spans="1:8" ht="18" customHeight="1">
      <c r="A245" s="39"/>
      <c r="B245" s="39"/>
      <c r="C245" s="39"/>
      <c r="D245" s="39"/>
      <c r="E245" s="39"/>
      <c r="F245" s="39"/>
      <c r="G245" s="39"/>
      <c r="H245" s="39"/>
    </row>
    <row r="246" spans="1:8" ht="18" customHeight="1">
      <c r="A246" s="39"/>
      <c r="B246" s="39"/>
      <c r="C246" s="39"/>
      <c r="D246" s="39"/>
      <c r="E246" s="39"/>
      <c r="F246" s="39"/>
      <c r="G246" s="39"/>
      <c r="H246" s="39"/>
    </row>
    <row r="247" spans="1:8" ht="18" customHeight="1">
      <c r="A247" s="39"/>
      <c r="B247" s="39"/>
      <c r="C247" s="39"/>
      <c r="D247" s="39"/>
      <c r="E247" s="39"/>
      <c r="F247" s="39"/>
      <c r="G247" s="39"/>
      <c r="H247" s="39"/>
    </row>
    <row r="248" spans="1:8" ht="18" customHeight="1">
      <c r="A248" s="39"/>
      <c r="B248" s="39"/>
      <c r="C248" s="39"/>
      <c r="D248" s="39"/>
      <c r="E248" s="39"/>
      <c r="F248" s="39"/>
      <c r="G248" s="39"/>
      <c r="H248" s="39"/>
    </row>
    <row r="249" spans="1:8" ht="18" customHeight="1">
      <c r="A249" s="39"/>
      <c r="B249" s="39"/>
      <c r="C249" s="39"/>
      <c r="D249" s="39"/>
      <c r="E249" s="39"/>
      <c r="F249" s="39"/>
      <c r="G249" s="39"/>
      <c r="H249" s="39"/>
    </row>
    <row r="250" spans="1:8" ht="18" customHeight="1">
      <c r="A250" s="39"/>
      <c r="B250" s="39"/>
      <c r="C250" s="39"/>
      <c r="D250" s="39"/>
      <c r="E250" s="39"/>
      <c r="F250" s="39"/>
      <c r="G250" s="39"/>
      <c r="H250" s="39"/>
    </row>
    <row r="251" spans="1:8" ht="18" customHeight="1">
      <c r="A251" s="39"/>
      <c r="B251" s="39"/>
      <c r="C251" s="39"/>
      <c r="D251" s="39"/>
      <c r="E251" s="39"/>
      <c r="F251" s="39"/>
      <c r="G251" s="39"/>
      <c r="H251" s="39"/>
    </row>
    <row r="252" spans="1:8" ht="18" customHeight="1">
      <c r="A252" s="39"/>
      <c r="B252" s="39"/>
      <c r="C252" s="39"/>
      <c r="D252" s="39"/>
      <c r="E252" s="39"/>
      <c r="F252" s="39"/>
      <c r="G252" s="39"/>
      <c r="H252" s="39"/>
    </row>
    <row r="253" spans="1:8" ht="18" customHeight="1">
      <c r="A253" s="39"/>
      <c r="B253" s="39"/>
      <c r="C253" s="39"/>
      <c r="D253" s="39"/>
      <c r="E253" s="39"/>
      <c r="F253" s="39"/>
      <c r="G253" s="39"/>
      <c r="H253" s="39"/>
    </row>
    <row r="254" spans="1:8" ht="18" customHeight="1">
      <c r="A254" s="39"/>
      <c r="B254" s="39"/>
      <c r="C254" s="39"/>
      <c r="D254" s="39"/>
      <c r="E254" s="39"/>
      <c r="F254" s="39"/>
      <c r="G254" s="39"/>
      <c r="H254" s="39"/>
    </row>
    <row r="255" spans="1:8" ht="18" customHeight="1">
      <c r="A255" s="39"/>
      <c r="B255" s="39"/>
      <c r="C255" s="39"/>
      <c r="D255" s="39"/>
      <c r="E255" s="39"/>
      <c r="F255" s="39"/>
      <c r="G255" s="39"/>
      <c r="H255" s="39"/>
    </row>
    <row r="256" spans="1:8" ht="18" customHeight="1">
      <c r="A256" s="39"/>
      <c r="B256" s="39"/>
      <c r="C256" s="39"/>
      <c r="D256" s="39"/>
      <c r="E256" s="39"/>
      <c r="F256" s="39"/>
      <c r="G256" s="39"/>
      <c r="H256" s="39"/>
    </row>
    <row r="257" spans="1:8" ht="18" customHeight="1">
      <c r="A257" s="39"/>
      <c r="B257" s="39"/>
      <c r="C257" s="39"/>
      <c r="D257" s="39"/>
      <c r="E257" s="39"/>
      <c r="F257" s="39"/>
      <c r="G257" s="39"/>
      <c r="H257" s="39"/>
    </row>
    <row r="258" spans="1:8" ht="18" customHeight="1">
      <c r="A258" s="39"/>
      <c r="B258" s="39"/>
      <c r="C258" s="39"/>
      <c r="D258" s="39"/>
      <c r="E258" s="39"/>
      <c r="F258" s="39"/>
      <c r="G258" s="39"/>
      <c r="H258" s="39"/>
    </row>
    <row r="259" spans="1:8" ht="18" customHeight="1">
      <c r="A259" s="39"/>
      <c r="B259" s="39"/>
      <c r="C259" s="39"/>
      <c r="D259" s="39"/>
      <c r="E259" s="39"/>
      <c r="F259" s="39"/>
      <c r="G259" s="39"/>
      <c r="H259" s="39"/>
    </row>
    <row r="260" spans="1:8" ht="18" customHeight="1">
      <c r="A260" s="39"/>
      <c r="B260" s="39"/>
      <c r="C260" s="39"/>
      <c r="D260" s="39"/>
      <c r="E260" s="39"/>
      <c r="F260" s="39"/>
      <c r="G260" s="39"/>
      <c r="H260" s="39"/>
    </row>
    <row r="261" spans="1:8" ht="18" customHeight="1">
      <c r="A261" s="39"/>
      <c r="B261" s="39"/>
      <c r="C261" s="39"/>
      <c r="D261" s="39"/>
      <c r="E261" s="39"/>
      <c r="F261" s="39"/>
      <c r="G261" s="39"/>
      <c r="H261" s="39"/>
    </row>
    <row r="262" spans="1:8" ht="18" customHeight="1">
      <c r="A262" s="39"/>
      <c r="B262" s="39"/>
      <c r="C262" s="39"/>
      <c r="D262" s="39"/>
      <c r="E262" s="39"/>
      <c r="F262" s="39"/>
      <c r="G262" s="39"/>
      <c r="H262" s="39"/>
    </row>
    <row r="263" spans="1:8" ht="18" customHeight="1">
      <c r="A263" s="39"/>
      <c r="B263" s="39"/>
      <c r="C263" s="39"/>
      <c r="D263" s="39"/>
      <c r="E263" s="39"/>
      <c r="F263" s="39"/>
      <c r="G263" s="39"/>
      <c r="H263" s="39"/>
    </row>
    <row r="264" spans="1:8" ht="18" customHeight="1">
      <c r="A264" s="39"/>
      <c r="B264" s="39"/>
      <c r="C264" s="39"/>
      <c r="D264" s="39"/>
      <c r="E264" s="39"/>
      <c r="F264" s="39"/>
      <c r="G264" s="39"/>
      <c r="H264" s="39"/>
    </row>
    <row r="265" spans="1:8" ht="18" customHeight="1">
      <c r="A265" s="39"/>
      <c r="B265" s="39"/>
      <c r="C265" s="39"/>
      <c r="D265" s="39"/>
      <c r="E265" s="39"/>
      <c r="F265" s="39"/>
      <c r="G265" s="39"/>
      <c r="H265" s="39"/>
    </row>
    <row r="266" spans="1:8" ht="18" customHeight="1">
      <c r="A266" s="39"/>
      <c r="B266" s="39"/>
      <c r="C266" s="39"/>
      <c r="D266" s="39"/>
      <c r="E266" s="39"/>
      <c r="F266" s="39"/>
      <c r="G266" s="39"/>
      <c r="H266" s="39"/>
    </row>
    <row r="267" spans="1:8" ht="18" customHeight="1">
      <c r="A267" s="39"/>
      <c r="B267" s="39"/>
      <c r="C267" s="39"/>
      <c r="D267" s="39"/>
      <c r="E267" s="39"/>
      <c r="F267" s="39"/>
      <c r="G267" s="39"/>
      <c r="H267" s="39"/>
    </row>
    <row r="268" spans="1:8" ht="18" customHeight="1">
      <c r="A268" s="39"/>
      <c r="B268" s="39"/>
      <c r="C268" s="39"/>
      <c r="D268" s="39"/>
      <c r="E268" s="39"/>
      <c r="F268" s="39"/>
      <c r="G268" s="39"/>
      <c r="H268" s="39"/>
    </row>
    <row r="269" spans="1:8" ht="18" customHeight="1">
      <c r="A269" s="39"/>
      <c r="B269" s="39"/>
      <c r="C269" s="39"/>
      <c r="D269" s="39"/>
      <c r="E269" s="39"/>
      <c r="F269" s="39"/>
      <c r="G269" s="39"/>
      <c r="H269" s="39"/>
    </row>
    <row r="270" spans="1:8" ht="18" customHeight="1">
      <c r="A270" s="39"/>
      <c r="B270" s="39"/>
      <c r="C270" s="39"/>
      <c r="D270" s="39"/>
      <c r="E270" s="39"/>
      <c r="F270" s="39"/>
      <c r="G270" s="39"/>
      <c r="H270" s="39"/>
    </row>
    <row r="271" spans="1:8" ht="18" customHeight="1">
      <c r="A271" s="39"/>
      <c r="B271" s="39"/>
      <c r="C271" s="39"/>
      <c r="D271" s="39"/>
      <c r="E271" s="39"/>
      <c r="F271" s="39"/>
      <c r="G271" s="39"/>
      <c r="H271" s="39"/>
    </row>
    <row r="272" spans="1:8" ht="18" customHeight="1">
      <c r="A272" s="39"/>
      <c r="B272" s="39"/>
      <c r="C272" s="39"/>
      <c r="D272" s="39"/>
      <c r="E272" s="39"/>
      <c r="F272" s="39"/>
      <c r="G272" s="39"/>
      <c r="H272" s="39"/>
    </row>
    <row r="273" spans="1:8" ht="18" customHeight="1">
      <c r="A273" s="39"/>
      <c r="B273" s="39"/>
      <c r="C273" s="39"/>
      <c r="D273" s="39"/>
      <c r="E273" s="39"/>
      <c r="F273" s="39"/>
      <c r="G273" s="39"/>
      <c r="H273" s="39"/>
    </row>
    <row r="274" spans="1:8" ht="18" customHeight="1">
      <c r="A274" s="39"/>
      <c r="B274" s="39"/>
      <c r="C274" s="39"/>
      <c r="D274" s="39"/>
      <c r="E274" s="39"/>
      <c r="F274" s="39"/>
      <c r="G274" s="39"/>
      <c r="H274" s="39"/>
    </row>
    <row r="275" spans="1:8" ht="18" customHeight="1">
      <c r="A275" s="39"/>
      <c r="B275" s="39"/>
      <c r="C275" s="39"/>
      <c r="D275" s="39"/>
      <c r="E275" s="39"/>
      <c r="F275" s="39"/>
      <c r="G275" s="39"/>
      <c r="H275" s="39"/>
    </row>
    <row r="276" spans="1:8" ht="18" customHeight="1">
      <c r="A276" s="39"/>
      <c r="B276" s="39"/>
      <c r="C276" s="39"/>
      <c r="D276" s="39"/>
      <c r="E276" s="39"/>
      <c r="F276" s="39"/>
      <c r="G276" s="39"/>
      <c r="H276" s="39"/>
    </row>
    <row r="277" spans="1:8" ht="18" customHeight="1">
      <c r="A277" s="39"/>
      <c r="B277" s="39"/>
      <c r="C277" s="39"/>
      <c r="D277" s="39"/>
      <c r="E277" s="39"/>
      <c r="F277" s="39"/>
      <c r="G277" s="39"/>
      <c r="H277" s="39"/>
    </row>
    <row r="278" spans="1:8" ht="18" customHeight="1">
      <c r="A278" s="39"/>
      <c r="B278" s="39"/>
      <c r="C278" s="39"/>
      <c r="D278" s="39"/>
      <c r="E278" s="39"/>
      <c r="F278" s="39"/>
      <c r="G278" s="39"/>
      <c r="H278" s="39"/>
    </row>
    <row r="279" spans="1:8" ht="18" customHeight="1">
      <c r="A279" s="39"/>
      <c r="B279" s="39"/>
      <c r="C279" s="39"/>
      <c r="D279" s="39"/>
      <c r="E279" s="39"/>
      <c r="F279" s="39"/>
      <c r="G279" s="39"/>
      <c r="H279" s="39"/>
    </row>
    <row r="280" spans="1:8" ht="18" customHeight="1">
      <c r="A280" s="39"/>
      <c r="B280" s="39"/>
      <c r="C280" s="39"/>
      <c r="D280" s="39"/>
      <c r="E280" s="39"/>
      <c r="F280" s="39"/>
      <c r="G280" s="39"/>
      <c r="H280" s="39"/>
    </row>
    <row r="281" spans="1:8" ht="18" customHeight="1">
      <c r="A281" s="39"/>
      <c r="B281" s="39"/>
      <c r="C281" s="39"/>
      <c r="D281" s="39"/>
      <c r="E281" s="39"/>
      <c r="F281" s="39"/>
      <c r="G281" s="39"/>
      <c r="H281" s="39"/>
    </row>
    <row r="282" spans="1:8" ht="18" customHeight="1">
      <c r="A282" s="39"/>
      <c r="B282" s="39"/>
      <c r="C282" s="39"/>
      <c r="D282" s="39"/>
      <c r="E282" s="39"/>
      <c r="F282" s="39"/>
      <c r="G282" s="39"/>
      <c r="H282" s="39"/>
    </row>
    <row r="283" spans="1:8" ht="18" customHeight="1">
      <c r="A283" s="39"/>
      <c r="B283" s="39"/>
      <c r="C283" s="39"/>
      <c r="D283" s="39"/>
      <c r="E283" s="39"/>
      <c r="F283" s="39"/>
      <c r="G283" s="39"/>
      <c r="H283" s="39"/>
    </row>
    <row r="284" spans="1:8" ht="18" customHeight="1">
      <c r="A284" s="39"/>
      <c r="B284" s="39"/>
      <c r="C284" s="39"/>
      <c r="D284" s="39"/>
      <c r="E284" s="39"/>
      <c r="F284" s="39"/>
      <c r="G284" s="39"/>
      <c r="H284" s="39"/>
    </row>
    <row r="285" spans="1:8" ht="18" customHeight="1">
      <c r="A285" s="39"/>
      <c r="B285" s="39"/>
      <c r="C285" s="39"/>
      <c r="D285" s="39"/>
      <c r="E285" s="39"/>
      <c r="F285" s="39"/>
      <c r="G285" s="39"/>
      <c r="H285" s="39"/>
    </row>
    <row r="286" spans="1:8" ht="18" customHeight="1">
      <c r="A286" s="39"/>
      <c r="B286" s="39"/>
      <c r="C286" s="39"/>
      <c r="D286" s="39"/>
      <c r="E286" s="39"/>
      <c r="F286" s="39"/>
      <c r="G286" s="39"/>
      <c r="H286" s="39"/>
    </row>
    <row r="287" spans="1:8" ht="18" customHeight="1">
      <c r="A287" s="39"/>
      <c r="B287" s="39"/>
      <c r="C287" s="39"/>
      <c r="D287" s="39"/>
      <c r="E287" s="39"/>
      <c r="F287" s="39"/>
      <c r="G287" s="39"/>
      <c r="H287" s="39"/>
    </row>
    <row r="288" spans="1:8" ht="18" customHeight="1">
      <c r="A288" s="39"/>
      <c r="B288" s="39"/>
      <c r="C288" s="39"/>
      <c r="D288" s="39"/>
      <c r="E288" s="39"/>
      <c r="F288" s="39"/>
      <c r="G288" s="39"/>
      <c r="H288" s="39"/>
    </row>
    <row r="289" spans="1:8" ht="18" customHeight="1">
      <c r="A289" s="39"/>
      <c r="B289" s="39"/>
      <c r="C289" s="39"/>
      <c r="D289" s="39"/>
      <c r="E289" s="39"/>
      <c r="F289" s="39"/>
      <c r="G289" s="39"/>
      <c r="H289" s="39"/>
    </row>
    <row r="290" spans="1:8" ht="18" customHeight="1">
      <c r="A290" s="39"/>
      <c r="B290" s="39"/>
      <c r="C290" s="39"/>
      <c r="D290" s="39"/>
      <c r="E290" s="39"/>
      <c r="F290" s="39"/>
      <c r="G290" s="39"/>
      <c r="H290" s="39"/>
    </row>
    <row r="291" spans="1:8" ht="18" customHeight="1">
      <c r="A291" s="39"/>
      <c r="B291" s="39"/>
      <c r="C291" s="39"/>
      <c r="D291" s="39"/>
      <c r="E291" s="39"/>
      <c r="F291" s="39"/>
      <c r="G291" s="39"/>
      <c r="H291" s="39"/>
    </row>
    <row r="292" spans="1:8" ht="18" customHeight="1">
      <c r="A292" s="39"/>
      <c r="B292" s="39"/>
      <c r="C292" s="39"/>
      <c r="D292" s="39"/>
      <c r="E292" s="39"/>
      <c r="F292" s="39"/>
      <c r="G292" s="39"/>
      <c r="H292" s="39"/>
    </row>
    <row r="293" spans="1:8" ht="18" customHeight="1">
      <c r="A293" s="39"/>
      <c r="B293" s="39"/>
      <c r="C293" s="39"/>
      <c r="D293" s="39"/>
      <c r="E293" s="39"/>
      <c r="F293" s="39"/>
      <c r="G293" s="39"/>
      <c r="H293" s="39"/>
    </row>
    <row r="294" spans="1:8" ht="18" customHeight="1">
      <c r="A294" s="39"/>
      <c r="B294" s="39"/>
      <c r="C294" s="39"/>
      <c r="D294" s="39"/>
      <c r="E294" s="39"/>
      <c r="F294" s="39"/>
      <c r="G294" s="39"/>
      <c r="H294" s="39"/>
    </row>
    <row r="295" spans="1:8" ht="18" customHeight="1">
      <c r="A295" s="39"/>
      <c r="B295" s="39"/>
      <c r="C295" s="39"/>
      <c r="D295" s="39"/>
      <c r="E295" s="39"/>
      <c r="F295" s="39"/>
      <c r="G295" s="39"/>
      <c r="H295" s="39"/>
    </row>
    <row r="296" spans="1:8" ht="18" customHeight="1">
      <c r="A296" s="39"/>
      <c r="B296" s="39"/>
      <c r="C296" s="39"/>
      <c r="D296" s="39"/>
      <c r="E296" s="39"/>
      <c r="F296" s="39"/>
      <c r="G296" s="39"/>
      <c r="H296" s="39"/>
    </row>
    <row r="297" spans="1:8" ht="18" customHeight="1">
      <c r="A297" s="39"/>
      <c r="B297" s="39"/>
      <c r="C297" s="39"/>
      <c r="D297" s="39"/>
      <c r="E297" s="39"/>
      <c r="F297" s="39"/>
      <c r="G297" s="39"/>
      <c r="H297" s="39"/>
    </row>
    <row r="298" spans="1:8" ht="18" customHeight="1">
      <c r="A298" s="39"/>
      <c r="B298" s="39"/>
      <c r="C298" s="39"/>
      <c r="D298" s="39"/>
      <c r="E298" s="39"/>
      <c r="F298" s="39"/>
      <c r="G298" s="39"/>
      <c r="H298" s="39"/>
    </row>
    <row r="299" spans="1:8" ht="18" customHeight="1">
      <c r="A299" s="39"/>
      <c r="B299" s="39"/>
      <c r="C299" s="39"/>
      <c r="D299" s="39"/>
      <c r="E299" s="39"/>
      <c r="F299" s="39"/>
      <c r="G299" s="39"/>
      <c r="H299" s="39"/>
    </row>
    <row r="300" spans="1:8" ht="18" customHeight="1">
      <c r="A300" s="39"/>
      <c r="B300" s="39"/>
      <c r="C300" s="39"/>
      <c r="D300" s="39"/>
      <c r="E300" s="39"/>
      <c r="F300" s="39"/>
      <c r="G300" s="39"/>
      <c r="H300" s="39"/>
    </row>
    <row r="301" spans="1:8" ht="18" customHeight="1">
      <c r="A301" s="39"/>
      <c r="B301" s="39"/>
      <c r="C301" s="39"/>
      <c r="D301" s="39"/>
      <c r="E301" s="39"/>
      <c r="F301" s="39"/>
      <c r="G301" s="39"/>
      <c r="H301" s="39"/>
    </row>
    <row r="302" spans="1:8" ht="18" customHeight="1">
      <c r="A302" s="39"/>
      <c r="B302" s="39"/>
      <c r="C302" s="39"/>
      <c r="D302" s="39"/>
      <c r="E302" s="39"/>
      <c r="F302" s="39"/>
      <c r="G302" s="39"/>
      <c r="H302" s="39"/>
    </row>
    <row r="303" spans="1:8" ht="18" customHeight="1">
      <c r="A303" s="39"/>
      <c r="B303" s="39"/>
      <c r="C303" s="39"/>
      <c r="D303" s="39"/>
      <c r="E303" s="39"/>
      <c r="F303" s="39"/>
      <c r="G303" s="39"/>
      <c r="H303" s="39"/>
    </row>
    <row r="304" spans="1:8" ht="18" customHeight="1">
      <c r="A304" s="39"/>
      <c r="B304" s="39"/>
      <c r="C304" s="39"/>
      <c r="D304" s="39"/>
      <c r="E304" s="39"/>
      <c r="F304" s="39"/>
      <c r="G304" s="39"/>
      <c r="H304" s="39"/>
    </row>
    <row r="305" spans="1:8" ht="18" customHeight="1">
      <c r="A305" s="39"/>
      <c r="B305" s="39"/>
      <c r="C305" s="39"/>
      <c r="D305" s="39"/>
      <c r="E305" s="39"/>
      <c r="F305" s="39"/>
      <c r="G305" s="39"/>
      <c r="H305" s="39"/>
    </row>
    <row r="306" spans="1:8" ht="18" customHeight="1">
      <c r="A306" s="39"/>
      <c r="B306" s="39"/>
      <c r="C306" s="39"/>
      <c r="D306" s="39"/>
      <c r="E306" s="39"/>
      <c r="F306" s="39"/>
      <c r="G306" s="39"/>
      <c r="H306" s="39"/>
    </row>
    <row r="307" spans="1:8" ht="18" customHeight="1">
      <c r="A307" s="39"/>
      <c r="B307" s="39"/>
      <c r="C307" s="39"/>
      <c r="D307" s="39"/>
      <c r="E307" s="39"/>
      <c r="F307" s="39"/>
      <c r="G307" s="39"/>
      <c r="H307" s="39"/>
    </row>
    <row r="308" spans="1:8" ht="18" customHeight="1">
      <c r="A308" s="39"/>
      <c r="B308" s="39"/>
      <c r="C308" s="39"/>
      <c r="D308" s="39"/>
      <c r="E308" s="39"/>
      <c r="F308" s="39"/>
      <c r="G308" s="39"/>
      <c r="H308" s="39"/>
    </row>
    <row r="309" spans="1:8" ht="18" customHeight="1">
      <c r="A309" s="39"/>
      <c r="B309" s="39"/>
      <c r="C309" s="39"/>
      <c r="D309" s="39"/>
      <c r="E309" s="39"/>
      <c r="F309" s="39"/>
      <c r="G309" s="39"/>
      <c r="H309" s="39"/>
    </row>
    <row r="310" spans="1:8" ht="18" customHeight="1">
      <c r="A310" s="39"/>
      <c r="B310" s="39"/>
      <c r="C310" s="39"/>
      <c r="D310" s="39"/>
      <c r="E310" s="39"/>
      <c r="F310" s="39"/>
      <c r="G310" s="39"/>
      <c r="H310" s="39"/>
    </row>
    <row r="311" spans="1:8" ht="18" customHeight="1">
      <c r="A311" s="39"/>
      <c r="B311" s="39"/>
      <c r="C311" s="39"/>
      <c r="D311" s="39"/>
      <c r="E311" s="39"/>
      <c r="F311" s="39"/>
      <c r="G311" s="39"/>
      <c r="H311" s="39"/>
    </row>
    <row r="312" spans="1:8" ht="18" customHeight="1">
      <c r="A312" s="39"/>
      <c r="B312" s="39"/>
      <c r="C312" s="39"/>
      <c r="D312" s="39"/>
      <c r="E312" s="39"/>
      <c r="F312" s="39"/>
      <c r="G312" s="39"/>
      <c r="H312" s="39"/>
    </row>
    <row r="313" spans="1:8" ht="18" customHeight="1">
      <c r="A313" s="39"/>
      <c r="B313" s="39"/>
      <c r="C313" s="39"/>
      <c r="D313" s="39"/>
      <c r="E313" s="39"/>
      <c r="F313" s="39"/>
      <c r="G313" s="39"/>
      <c r="H313" s="39"/>
    </row>
    <row r="314" spans="1:8" ht="18" customHeight="1">
      <c r="A314" s="39"/>
      <c r="B314" s="39"/>
      <c r="C314" s="39"/>
      <c r="D314" s="39"/>
      <c r="E314" s="39"/>
      <c r="F314" s="39"/>
      <c r="G314" s="39"/>
      <c r="H314" s="39"/>
    </row>
    <row r="315" spans="1:8" ht="18" customHeight="1">
      <c r="A315" s="39"/>
      <c r="B315" s="39"/>
      <c r="C315" s="39"/>
      <c r="D315" s="39"/>
      <c r="E315" s="39"/>
      <c r="F315" s="39"/>
      <c r="G315" s="39"/>
      <c r="H315" s="39"/>
    </row>
    <row r="316" spans="1:8" ht="18" customHeight="1">
      <c r="A316" s="39"/>
      <c r="B316" s="39"/>
      <c r="C316" s="39"/>
      <c r="D316" s="39"/>
      <c r="E316" s="39"/>
      <c r="F316" s="39"/>
      <c r="G316" s="39"/>
      <c r="H316" s="39"/>
    </row>
    <row r="317" spans="1:8" ht="18" customHeight="1">
      <c r="A317" s="39"/>
      <c r="B317" s="39"/>
      <c r="C317" s="39"/>
      <c r="D317" s="39"/>
      <c r="E317" s="39"/>
      <c r="F317" s="39"/>
      <c r="G317" s="39"/>
      <c r="H317" s="39"/>
    </row>
    <row r="318" spans="1:8" ht="18" customHeight="1">
      <c r="A318" s="39"/>
      <c r="B318" s="39"/>
      <c r="C318" s="39"/>
      <c r="D318" s="39"/>
      <c r="E318" s="39"/>
      <c r="F318" s="39"/>
      <c r="G318" s="39"/>
      <c r="H318" s="39"/>
    </row>
    <row r="319" spans="1:8" ht="18" customHeight="1">
      <c r="A319" s="39"/>
      <c r="B319" s="39"/>
      <c r="C319" s="39"/>
      <c r="D319" s="39"/>
      <c r="E319" s="39"/>
      <c r="F319" s="39"/>
      <c r="G319" s="39"/>
      <c r="H319" s="39"/>
    </row>
    <row r="320" spans="1:8" ht="18" customHeight="1">
      <c r="A320" s="39"/>
      <c r="B320" s="39"/>
      <c r="C320" s="39"/>
      <c r="D320" s="39"/>
      <c r="E320" s="39"/>
      <c r="F320" s="39"/>
      <c r="G320" s="39"/>
      <c r="H320" s="39"/>
    </row>
    <row r="321" spans="1:8" ht="18" customHeight="1">
      <c r="A321" s="39"/>
      <c r="B321" s="39"/>
      <c r="C321" s="39"/>
      <c r="D321" s="39"/>
      <c r="E321" s="39"/>
      <c r="F321" s="39"/>
      <c r="G321" s="39"/>
      <c r="H321" s="39"/>
    </row>
    <row r="322" spans="1:8" ht="18" customHeight="1">
      <c r="A322" s="39"/>
      <c r="B322" s="39"/>
      <c r="C322" s="39"/>
      <c r="D322" s="39"/>
      <c r="E322" s="39"/>
      <c r="F322" s="39"/>
      <c r="G322" s="39"/>
      <c r="H322" s="39"/>
    </row>
    <row r="323" spans="1:8" ht="18" customHeight="1">
      <c r="A323" s="39"/>
      <c r="B323" s="39"/>
      <c r="C323" s="39"/>
      <c r="D323" s="39"/>
      <c r="E323" s="39"/>
      <c r="F323" s="39"/>
      <c r="G323" s="39"/>
      <c r="H323" s="39"/>
    </row>
    <row r="324" spans="1:8" ht="18" customHeight="1">
      <c r="A324" s="39"/>
      <c r="B324" s="39"/>
      <c r="C324" s="39"/>
      <c r="D324" s="39"/>
      <c r="E324" s="39"/>
      <c r="F324" s="39"/>
      <c r="G324" s="39"/>
      <c r="H324" s="39"/>
    </row>
    <row r="325" spans="1:8" ht="18" customHeight="1">
      <c r="A325" s="39"/>
      <c r="B325" s="39"/>
      <c r="C325" s="39"/>
      <c r="D325" s="39"/>
      <c r="E325" s="39"/>
      <c r="F325" s="39"/>
      <c r="G325" s="39"/>
      <c r="H325" s="39"/>
    </row>
    <row r="326" spans="1:8" ht="18" customHeight="1">
      <c r="A326" s="39"/>
      <c r="B326" s="39"/>
      <c r="C326" s="39"/>
      <c r="D326" s="39"/>
      <c r="E326" s="39"/>
      <c r="F326" s="39"/>
      <c r="G326" s="39"/>
      <c r="H326" s="39"/>
    </row>
    <row r="327" spans="1:8" ht="18" customHeight="1">
      <c r="A327" s="39"/>
      <c r="B327" s="39"/>
      <c r="C327" s="39"/>
      <c r="D327" s="39"/>
      <c r="E327" s="39"/>
      <c r="F327" s="39"/>
      <c r="G327" s="39"/>
      <c r="H327" s="39"/>
    </row>
    <row r="328" spans="1:8" ht="18" customHeight="1">
      <c r="A328" s="39"/>
      <c r="B328" s="39"/>
      <c r="C328" s="39"/>
      <c r="D328" s="39"/>
      <c r="E328" s="39"/>
      <c r="F328" s="39"/>
      <c r="G328" s="39"/>
      <c r="H328" s="39"/>
    </row>
    <row r="329" spans="1:8" ht="18" customHeight="1">
      <c r="A329" s="39"/>
      <c r="B329" s="39"/>
      <c r="C329" s="39"/>
      <c r="D329" s="39"/>
      <c r="E329" s="39"/>
      <c r="F329" s="39"/>
      <c r="G329" s="39"/>
      <c r="H329" s="39"/>
    </row>
    <row r="330" spans="1:8" ht="18" customHeight="1">
      <c r="A330" s="39"/>
      <c r="B330" s="39"/>
      <c r="C330" s="39"/>
      <c r="D330" s="39"/>
      <c r="E330" s="39"/>
      <c r="F330" s="39"/>
      <c r="G330" s="39"/>
      <c r="H330" s="39"/>
    </row>
    <row r="331" spans="1:8" ht="18" customHeight="1">
      <c r="A331" s="39"/>
      <c r="B331" s="39"/>
      <c r="C331" s="39"/>
      <c r="D331" s="39"/>
      <c r="E331" s="39"/>
      <c r="F331" s="39"/>
      <c r="G331" s="39"/>
      <c r="H331" s="39"/>
    </row>
    <row r="332" spans="1:8" ht="18" customHeight="1">
      <c r="A332" s="39"/>
      <c r="B332" s="39"/>
      <c r="C332" s="39"/>
      <c r="D332" s="39"/>
      <c r="E332" s="39"/>
      <c r="F332" s="39"/>
      <c r="G332" s="39"/>
      <c r="H332" s="39"/>
    </row>
    <row r="333" spans="1:8" ht="18" customHeight="1">
      <c r="A333" s="39"/>
      <c r="B333" s="39"/>
      <c r="C333" s="39"/>
      <c r="D333" s="39"/>
      <c r="E333" s="39"/>
      <c r="F333" s="39"/>
      <c r="G333" s="39"/>
      <c r="H333" s="39"/>
    </row>
    <row r="334" spans="1:8" ht="18" customHeight="1">
      <c r="A334" s="39"/>
      <c r="B334" s="39"/>
      <c r="C334" s="39"/>
      <c r="D334" s="39"/>
      <c r="E334" s="39"/>
      <c r="F334" s="39"/>
      <c r="G334" s="39"/>
      <c r="H334" s="39"/>
    </row>
    <row r="335" spans="1:8" ht="18" customHeight="1">
      <c r="A335" s="39"/>
      <c r="B335" s="39"/>
      <c r="C335" s="39"/>
      <c r="D335" s="39"/>
      <c r="E335" s="39"/>
      <c r="F335" s="39"/>
      <c r="G335" s="39"/>
      <c r="H335" s="39"/>
    </row>
    <row r="336" spans="1:8" ht="18" customHeight="1">
      <c r="A336" s="39"/>
      <c r="B336" s="39"/>
      <c r="C336" s="39"/>
      <c r="D336" s="39"/>
      <c r="E336" s="39"/>
      <c r="F336" s="39"/>
      <c r="G336" s="39"/>
      <c r="H336" s="39"/>
    </row>
    <row r="337" spans="1:8" ht="18" customHeight="1">
      <c r="A337" s="39"/>
      <c r="B337" s="39"/>
      <c r="C337" s="39"/>
      <c r="D337" s="39"/>
      <c r="E337" s="39"/>
      <c r="F337" s="39"/>
      <c r="G337" s="39"/>
      <c r="H337" s="39"/>
    </row>
    <row r="338" spans="1:8" ht="18" customHeight="1">
      <c r="A338" s="39"/>
      <c r="B338" s="39"/>
      <c r="C338" s="39"/>
      <c r="D338" s="39"/>
      <c r="E338" s="39"/>
      <c r="F338" s="39"/>
      <c r="G338" s="39"/>
      <c r="H338" s="39"/>
    </row>
    <row r="339" spans="1:8" ht="18" customHeight="1">
      <c r="A339" s="39"/>
      <c r="B339" s="39"/>
      <c r="C339" s="39"/>
      <c r="D339" s="39"/>
      <c r="E339" s="39"/>
      <c r="F339" s="39"/>
      <c r="G339" s="39"/>
      <c r="H339" s="39"/>
    </row>
    <row r="340" spans="1:8" ht="18" customHeight="1">
      <c r="A340" s="39"/>
      <c r="B340" s="39"/>
      <c r="C340" s="39"/>
      <c r="D340" s="39"/>
      <c r="E340" s="39"/>
      <c r="F340" s="39"/>
      <c r="G340" s="39"/>
      <c r="H340" s="39"/>
    </row>
    <row r="341" spans="1:8" ht="18" customHeight="1">
      <c r="A341" s="39"/>
      <c r="B341" s="39"/>
      <c r="C341" s="39"/>
      <c r="D341" s="39"/>
      <c r="E341" s="39"/>
      <c r="F341" s="39"/>
      <c r="G341" s="39"/>
      <c r="H341" s="39"/>
    </row>
    <row r="342" spans="1:8" ht="18" customHeight="1">
      <c r="A342" s="39"/>
      <c r="B342" s="39"/>
      <c r="C342" s="39"/>
      <c r="D342" s="39"/>
      <c r="E342" s="39"/>
      <c r="F342" s="39"/>
      <c r="G342" s="39"/>
      <c r="H342" s="39"/>
    </row>
    <row r="343" spans="1:8" ht="18" customHeight="1">
      <c r="A343" s="39"/>
      <c r="B343" s="39"/>
      <c r="C343" s="39"/>
      <c r="D343" s="39"/>
      <c r="E343" s="39"/>
      <c r="F343" s="39"/>
      <c r="G343" s="39"/>
      <c r="H343" s="39"/>
    </row>
    <row r="344" spans="1:8" ht="18" customHeight="1">
      <c r="A344" s="39"/>
      <c r="B344" s="39"/>
      <c r="C344" s="39"/>
      <c r="D344" s="39"/>
      <c r="E344" s="39"/>
      <c r="F344" s="39"/>
      <c r="G344" s="39"/>
      <c r="H344" s="39"/>
    </row>
    <row r="345" spans="1:8" ht="18" customHeight="1">
      <c r="A345" s="39"/>
      <c r="B345" s="39"/>
      <c r="C345" s="39"/>
      <c r="D345" s="39"/>
      <c r="E345" s="39"/>
      <c r="F345" s="39"/>
      <c r="G345" s="39"/>
      <c r="H345" s="39"/>
    </row>
    <row r="346" spans="1:8" ht="18" customHeight="1">
      <c r="A346" s="39"/>
      <c r="B346" s="39"/>
      <c r="C346" s="39"/>
      <c r="D346" s="39"/>
      <c r="E346" s="39"/>
      <c r="F346" s="39"/>
      <c r="G346" s="39"/>
      <c r="H346" s="39"/>
    </row>
    <row r="347" spans="1:8" ht="18" customHeight="1">
      <c r="A347" s="39"/>
      <c r="B347" s="39"/>
      <c r="C347" s="39"/>
      <c r="D347" s="39"/>
      <c r="E347" s="39"/>
      <c r="F347" s="39"/>
      <c r="G347" s="39"/>
      <c r="H347" s="39"/>
    </row>
    <row r="348" spans="1:8" ht="18" customHeight="1">
      <c r="A348" s="39"/>
      <c r="B348" s="39"/>
      <c r="C348" s="39"/>
      <c r="D348" s="39"/>
      <c r="E348" s="39"/>
      <c r="F348" s="39"/>
      <c r="G348" s="39"/>
      <c r="H348" s="39"/>
    </row>
    <row r="349" spans="1:8" ht="18" customHeight="1">
      <c r="A349" s="39"/>
      <c r="B349" s="39"/>
      <c r="C349" s="39"/>
      <c r="D349" s="39"/>
      <c r="E349" s="39"/>
      <c r="F349" s="39"/>
      <c r="G349" s="39"/>
      <c r="H349" s="39"/>
    </row>
    <row r="350" spans="1:8" ht="18" customHeight="1">
      <c r="A350" s="39"/>
      <c r="B350" s="39"/>
      <c r="C350" s="39"/>
      <c r="D350" s="39"/>
      <c r="E350" s="39"/>
      <c r="F350" s="39"/>
      <c r="G350" s="39"/>
      <c r="H350" s="39"/>
    </row>
    <row r="351" spans="1:8" ht="18" customHeight="1">
      <c r="A351" s="39"/>
      <c r="B351" s="39"/>
      <c r="C351" s="39"/>
      <c r="D351" s="39"/>
      <c r="E351" s="39"/>
      <c r="F351" s="39"/>
      <c r="G351" s="39"/>
      <c r="H351" s="39"/>
    </row>
    <row r="352" spans="1:8" ht="18" customHeight="1">
      <c r="A352" s="39"/>
      <c r="B352" s="39"/>
      <c r="C352" s="39"/>
      <c r="D352" s="39"/>
      <c r="E352" s="39"/>
      <c r="F352" s="39"/>
      <c r="G352" s="39"/>
      <c r="H352" s="39"/>
    </row>
    <row r="353" spans="1:8" ht="18" customHeight="1">
      <c r="A353" s="39"/>
      <c r="B353" s="39"/>
      <c r="C353" s="39"/>
      <c r="D353" s="39"/>
      <c r="E353" s="39"/>
      <c r="F353" s="39"/>
      <c r="G353" s="39"/>
      <c r="H353" s="39"/>
    </row>
    <row r="354" spans="1:8" ht="18" customHeight="1">
      <c r="A354" s="39"/>
      <c r="B354" s="39"/>
      <c r="C354" s="39"/>
      <c r="D354" s="39"/>
      <c r="E354" s="39"/>
      <c r="F354" s="39"/>
      <c r="G354" s="39"/>
      <c r="H354" s="39"/>
    </row>
    <row r="355" spans="1:8" ht="18" customHeight="1">
      <c r="A355" s="39"/>
      <c r="B355" s="39"/>
      <c r="C355" s="39"/>
      <c r="D355" s="39"/>
      <c r="E355" s="39"/>
      <c r="F355" s="39"/>
      <c r="G355" s="39"/>
      <c r="H355" s="39"/>
    </row>
    <row r="356" spans="1:8" ht="18" customHeight="1">
      <c r="A356" s="39"/>
      <c r="B356" s="39"/>
      <c r="C356" s="39"/>
      <c r="D356" s="39"/>
      <c r="E356" s="39"/>
      <c r="F356" s="39"/>
      <c r="G356" s="39"/>
      <c r="H356" s="39"/>
    </row>
    <row r="357" spans="1:8" ht="18" customHeight="1">
      <c r="A357" s="39"/>
      <c r="B357" s="39"/>
      <c r="C357" s="39"/>
      <c r="D357" s="39"/>
      <c r="E357" s="39"/>
      <c r="F357" s="39"/>
      <c r="G357" s="39"/>
      <c r="H357" s="39"/>
    </row>
    <row r="358" spans="1:8" ht="18" customHeight="1">
      <c r="A358" s="39"/>
      <c r="B358" s="39"/>
      <c r="C358" s="39"/>
      <c r="D358" s="39"/>
      <c r="E358" s="39"/>
      <c r="F358" s="39"/>
      <c r="G358" s="39"/>
      <c r="H358" s="39"/>
    </row>
    <row r="359" spans="1:8" ht="18" customHeight="1">
      <c r="A359" s="39"/>
      <c r="B359" s="39"/>
      <c r="C359" s="39"/>
      <c r="D359" s="39"/>
      <c r="E359" s="39"/>
      <c r="F359" s="39"/>
      <c r="G359" s="39"/>
      <c r="H359" s="39"/>
    </row>
    <row r="360" spans="1:8" ht="18" customHeight="1">
      <c r="A360" s="39"/>
      <c r="B360" s="39"/>
      <c r="C360" s="39"/>
      <c r="D360" s="39"/>
      <c r="E360" s="39"/>
      <c r="F360" s="39"/>
      <c r="G360" s="39"/>
      <c r="H360" s="39"/>
    </row>
    <row r="361" spans="1:8" ht="18" customHeight="1">
      <c r="A361" s="39"/>
      <c r="B361" s="39"/>
      <c r="C361" s="39"/>
      <c r="D361" s="39"/>
      <c r="E361" s="39"/>
      <c r="F361" s="39"/>
      <c r="G361" s="39"/>
      <c r="H361" s="39"/>
    </row>
    <row r="362" spans="1:8" ht="18" customHeight="1">
      <c r="A362" s="39"/>
      <c r="B362" s="39"/>
      <c r="C362" s="39"/>
      <c r="D362" s="39"/>
      <c r="E362" s="39"/>
      <c r="F362" s="39"/>
      <c r="G362" s="39"/>
      <c r="H362" s="39"/>
    </row>
    <row r="363" spans="1:8" ht="18" customHeight="1">
      <c r="A363" s="39"/>
      <c r="B363" s="39"/>
      <c r="C363" s="39"/>
      <c r="D363" s="39"/>
      <c r="E363" s="39"/>
      <c r="F363" s="39"/>
      <c r="G363" s="39"/>
      <c r="H363" s="39"/>
    </row>
    <row r="364" spans="1:8" ht="18" customHeight="1">
      <c r="A364" s="39"/>
      <c r="B364" s="39"/>
      <c r="C364" s="39"/>
      <c r="D364" s="39"/>
      <c r="E364" s="39"/>
      <c r="F364" s="39"/>
      <c r="G364" s="39"/>
      <c r="H364" s="39"/>
    </row>
    <row r="365" spans="1:8" ht="18" customHeight="1">
      <c r="A365" s="39"/>
      <c r="B365" s="39"/>
      <c r="C365" s="39"/>
      <c r="D365" s="39"/>
      <c r="E365" s="39"/>
      <c r="F365" s="39"/>
      <c r="G365" s="39"/>
      <c r="H365" s="39"/>
    </row>
    <row r="366" spans="1:8" ht="18" customHeight="1">
      <c r="A366" s="39"/>
      <c r="B366" s="39"/>
      <c r="C366" s="39"/>
      <c r="D366" s="39"/>
      <c r="E366" s="39"/>
      <c r="F366" s="39"/>
      <c r="G366" s="39"/>
      <c r="H366" s="39"/>
    </row>
    <row r="367" spans="1:8" ht="18" customHeight="1">
      <c r="A367" s="39"/>
      <c r="B367" s="39"/>
      <c r="C367" s="39"/>
      <c r="D367" s="39"/>
      <c r="E367" s="39"/>
      <c r="F367" s="39"/>
      <c r="G367" s="39"/>
      <c r="H367" s="39"/>
    </row>
    <row r="368" spans="1:8" ht="18" customHeight="1">
      <c r="A368" s="39"/>
      <c r="B368" s="39"/>
      <c r="C368" s="39"/>
      <c r="D368" s="39"/>
      <c r="E368" s="39"/>
      <c r="F368" s="39"/>
      <c r="G368" s="39"/>
      <c r="H368" s="39"/>
    </row>
    <row r="369" spans="1:8" ht="18" customHeight="1">
      <c r="A369" s="39"/>
      <c r="B369" s="39"/>
      <c r="C369" s="39"/>
      <c r="D369" s="39"/>
      <c r="E369" s="39"/>
      <c r="F369" s="39"/>
      <c r="G369" s="39"/>
      <c r="H369" s="39"/>
    </row>
    <row r="370" spans="1:8" ht="18" customHeight="1">
      <c r="A370" s="39"/>
      <c r="B370" s="39"/>
      <c r="C370" s="39"/>
      <c r="D370" s="39"/>
      <c r="E370" s="39"/>
      <c r="F370" s="39"/>
      <c r="G370" s="39"/>
      <c r="H370" s="39"/>
    </row>
    <row r="371" spans="1:8" ht="18" customHeight="1">
      <c r="A371" s="39"/>
      <c r="B371" s="39"/>
      <c r="C371" s="39"/>
      <c r="D371" s="39"/>
      <c r="E371" s="39"/>
      <c r="F371" s="39"/>
      <c r="G371" s="39"/>
      <c r="H371" s="39"/>
    </row>
    <row r="372" spans="1:8" ht="18" customHeight="1">
      <c r="A372" s="39"/>
      <c r="B372" s="39"/>
      <c r="C372" s="39"/>
      <c r="D372" s="39"/>
      <c r="E372" s="39"/>
      <c r="F372" s="39"/>
      <c r="G372" s="39"/>
      <c r="H372" s="39"/>
    </row>
    <row r="373" spans="1:8" ht="18" customHeight="1">
      <c r="A373" s="39"/>
      <c r="B373" s="39"/>
      <c r="C373" s="39"/>
      <c r="D373" s="39"/>
      <c r="E373" s="39"/>
      <c r="F373" s="39"/>
      <c r="G373" s="39"/>
      <c r="H373" s="39"/>
    </row>
    <row r="374" spans="1:8" ht="18" customHeight="1">
      <c r="A374" s="39"/>
      <c r="B374" s="39"/>
      <c r="C374" s="39"/>
      <c r="D374" s="39"/>
      <c r="E374" s="39"/>
      <c r="F374" s="39"/>
      <c r="G374" s="39"/>
      <c r="H374" s="39"/>
    </row>
    <row r="375" spans="1:8" ht="18" customHeight="1">
      <c r="A375" s="39"/>
      <c r="B375" s="39"/>
      <c r="C375" s="39"/>
      <c r="D375" s="39"/>
      <c r="E375" s="39"/>
      <c r="F375" s="39"/>
      <c r="G375" s="39"/>
      <c r="H375" s="39"/>
    </row>
    <row r="376" spans="1:8" ht="18" customHeight="1">
      <c r="A376" s="39"/>
      <c r="B376" s="39"/>
      <c r="C376" s="39"/>
      <c r="D376" s="39"/>
      <c r="E376" s="39"/>
      <c r="F376" s="39"/>
      <c r="G376" s="39"/>
      <c r="H376" s="39"/>
    </row>
    <row r="377" spans="1:8" ht="18" customHeight="1">
      <c r="A377" s="39"/>
      <c r="B377" s="39"/>
      <c r="C377" s="39"/>
      <c r="D377" s="39"/>
      <c r="E377" s="39"/>
      <c r="F377" s="39"/>
      <c r="G377" s="39"/>
      <c r="H377" s="39"/>
    </row>
    <row r="378" spans="1:8" ht="18" customHeight="1">
      <c r="A378" s="39"/>
      <c r="B378" s="39"/>
      <c r="C378" s="39"/>
      <c r="D378" s="39"/>
      <c r="E378" s="39"/>
      <c r="F378" s="39"/>
      <c r="G378" s="39"/>
      <c r="H378" s="39"/>
    </row>
  </sheetData>
  <mergeCells count="26">
    <mergeCell ref="A49:C49"/>
    <mergeCell ref="A6:C6"/>
    <mergeCell ref="B31:C31"/>
    <mergeCell ref="A38:C38"/>
    <mergeCell ref="B39:C39"/>
    <mergeCell ref="A44:C44"/>
    <mergeCell ref="B45:C45"/>
    <mergeCell ref="B7:C7"/>
    <mergeCell ref="B21:C21"/>
    <mergeCell ref="A27:C27"/>
    <mergeCell ref="B28:C28"/>
    <mergeCell ref="A30:C30"/>
    <mergeCell ref="B70:C70"/>
    <mergeCell ref="A94:C94"/>
    <mergeCell ref="B50:C50"/>
    <mergeCell ref="A57:C57"/>
    <mergeCell ref="B58:C58"/>
    <mergeCell ref="A62:C62"/>
    <mergeCell ref="B63:C63"/>
    <mergeCell ref="B65:C65"/>
    <mergeCell ref="A2:H2"/>
    <mergeCell ref="A4:C4"/>
    <mergeCell ref="D4:D5"/>
    <mergeCell ref="E4:E5"/>
    <mergeCell ref="F4:F5"/>
    <mergeCell ref="G4:H5"/>
  </mergeCells>
  <phoneticPr fontId="8" type="noConversion"/>
  <printOptions horizontalCentered="1"/>
  <pageMargins left="0.35433070866141736" right="0.31496062992125984" top="1.0236220472440944" bottom="0.82677165354330717" header="0.51181102362204722" footer="0.31496062992125984"/>
  <pageSetup paperSize="9" scale="65" orientation="portrait" r:id="rId1"/>
  <headerFooter alignWithMargins="0"/>
  <rowBreaks count="1" manualBreakCount="1">
    <brk id="48" max="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view="pageBreakPreview" zoomScaleNormal="100" zoomScaleSheetLayoutView="100" workbookViewId="0">
      <selection activeCell="C5" sqref="C5"/>
    </sheetView>
  </sheetViews>
  <sheetFormatPr defaultColWidth="10" defaultRowHeight="18" customHeight="1"/>
  <cols>
    <col min="1" max="1" width="3.75" style="71" customWidth="1"/>
    <col min="2" max="2" width="3.875" style="71" customWidth="1"/>
    <col min="3" max="3" width="12.375" style="71" customWidth="1"/>
    <col min="4" max="6" width="13.625" style="71" customWidth="1"/>
    <col min="7" max="7" width="42.5" style="71" customWidth="1"/>
    <col min="8" max="8" width="12.625" style="71" customWidth="1"/>
    <col min="9" max="9" width="11.125" style="71" bestFit="1" customWidth="1"/>
    <col min="10" max="16384" width="10" style="71"/>
  </cols>
  <sheetData>
    <row r="1" spans="1:8" ht="18" customHeight="1">
      <c r="C1" s="330" t="s">
        <v>250</v>
      </c>
      <c r="D1" s="330"/>
    </row>
    <row r="2" spans="1:8" ht="37.5" customHeight="1">
      <c r="A2" s="313" t="s">
        <v>233</v>
      </c>
      <c r="B2" s="313"/>
      <c r="C2" s="313"/>
      <c r="D2" s="313"/>
      <c r="E2" s="313"/>
      <c r="F2" s="313"/>
      <c r="G2" s="313"/>
      <c r="H2" s="313"/>
    </row>
    <row r="3" spans="1:8" s="72" customFormat="1" ht="24.95" customHeight="1">
      <c r="A3" s="241" t="s">
        <v>265</v>
      </c>
      <c r="B3" s="236"/>
      <c r="C3" s="264"/>
      <c r="D3" s="265"/>
      <c r="E3" s="70"/>
      <c r="F3" s="70"/>
      <c r="H3" s="37" t="s">
        <v>27</v>
      </c>
    </row>
    <row r="4" spans="1:8" s="72" customFormat="1" ht="24.95" customHeight="1">
      <c r="A4" s="314" t="s">
        <v>8</v>
      </c>
      <c r="B4" s="315"/>
      <c r="C4" s="316"/>
      <c r="D4" s="317" t="s">
        <v>130</v>
      </c>
      <c r="E4" s="317" t="s">
        <v>131</v>
      </c>
      <c r="F4" s="317" t="s">
        <v>28</v>
      </c>
      <c r="G4" s="317" t="s">
        <v>201</v>
      </c>
      <c r="H4" s="318"/>
    </row>
    <row r="5" spans="1:8" s="72" customFormat="1" ht="24.95" customHeight="1">
      <c r="A5" s="40" t="s">
        <v>4</v>
      </c>
      <c r="B5" s="40" t="s">
        <v>5</v>
      </c>
      <c r="C5" s="40" t="s">
        <v>6</v>
      </c>
      <c r="D5" s="318"/>
      <c r="E5" s="318"/>
      <c r="F5" s="318"/>
      <c r="G5" s="318"/>
      <c r="H5" s="318"/>
    </row>
    <row r="6" spans="1:8" s="72" customFormat="1" ht="20.100000000000001" customHeight="1">
      <c r="A6" s="325" t="s">
        <v>79</v>
      </c>
      <c r="B6" s="325"/>
      <c r="C6" s="325"/>
      <c r="D6" s="79">
        <f>D7</f>
        <v>37158600</v>
      </c>
      <c r="E6" s="79">
        <f>E7</f>
        <v>40081000</v>
      </c>
      <c r="F6" s="80">
        <f t="shared" ref="F6:F12" si="0">SUM(D6-E6)</f>
        <v>-2922400</v>
      </c>
      <c r="G6" s="184"/>
      <c r="H6" s="81"/>
    </row>
    <row r="7" spans="1:8" s="72" customFormat="1" ht="20.100000000000001" customHeight="1">
      <c r="A7" s="82"/>
      <c r="B7" s="326" t="s">
        <v>79</v>
      </c>
      <c r="C7" s="326"/>
      <c r="D7" s="83">
        <f>D8+D10+D11+D12</f>
        <v>37158600</v>
      </c>
      <c r="E7" s="83">
        <f>E8+E10+E11+E12</f>
        <v>40081000</v>
      </c>
      <c r="F7" s="84">
        <f>SUM(D7-E7)</f>
        <v>-2922400</v>
      </c>
      <c r="G7" s="184"/>
      <c r="H7" s="85"/>
    </row>
    <row r="8" spans="1:8" s="72" customFormat="1" ht="20.100000000000001" customHeight="1">
      <c r="A8" s="86"/>
      <c r="B8" s="194"/>
      <c r="C8" s="194" t="s">
        <v>80</v>
      </c>
      <c r="D8" s="195">
        <f>H9</f>
        <v>26150500</v>
      </c>
      <c r="E8" s="195">
        <v>28277000</v>
      </c>
      <c r="F8" s="196">
        <f>SUM(D8-E8)</f>
        <v>-2126500</v>
      </c>
      <c r="G8" s="183" t="s">
        <v>451</v>
      </c>
      <c r="H8" s="197">
        <v>26150500</v>
      </c>
    </row>
    <row r="9" spans="1:8" s="72" customFormat="1" ht="20.100000000000001" customHeight="1">
      <c r="A9" s="86"/>
      <c r="B9" s="86"/>
      <c r="C9" s="168"/>
      <c r="D9" s="79"/>
      <c r="E9" s="79"/>
      <c r="F9" s="80"/>
      <c r="G9" s="189" t="s">
        <v>3</v>
      </c>
      <c r="H9" s="81">
        <f>H8</f>
        <v>26150500</v>
      </c>
    </row>
    <row r="10" spans="1:8" s="72" customFormat="1" ht="20.100000000000001" customHeight="1">
      <c r="A10" s="86"/>
      <c r="B10" s="86"/>
      <c r="C10" s="82" t="s">
        <v>81</v>
      </c>
      <c r="D10" s="87">
        <f>H10</f>
        <v>9087300</v>
      </c>
      <c r="E10" s="87">
        <v>9502000</v>
      </c>
      <c r="F10" s="88">
        <f t="shared" si="0"/>
        <v>-414700</v>
      </c>
      <c r="G10" s="186" t="s">
        <v>312</v>
      </c>
      <c r="H10" s="68">
        <v>9087300</v>
      </c>
    </row>
    <row r="11" spans="1:8" s="72" customFormat="1" ht="20.100000000000001" customHeight="1">
      <c r="A11" s="86"/>
      <c r="B11" s="86"/>
      <c r="C11" s="82" t="s">
        <v>82</v>
      </c>
      <c r="D11" s="87">
        <f>H11</f>
        <v>0</v>
      </c>
      <c r="E11" s="87">
        <v>0</v>
      </c>
      <c r="F11" s="88">
        <f t="shared" si="0"/>
        <v>0</v>
      </c>
      <c r="G11" s="186"/>
      <c r="H11" s="68"/>
    </row>
    <row r="12" spans="1:8" s="72" customFormat="1" ht="20.100000000000001" customHeight="1">
      <c r="A12" s="86"/>
      <c r="B12" s="86"/>
      <c r="C12" s="82" t="s">
        <v>83</v>
      </c>
      <c r="D12" s="87">
        <f>H13</f>
        <v>1920800</v>
      </c>
      <c r="E12" s="87">
        <v>2302000</v>
      </c>
      <c r="F12" s="88">
        <f t="shared" si="0"/>
        <v>-381200</v>
      </c>
      <c r="G12" s="183" t="s">
        <v>452</v>
      </c>
      <c r="H12" s="68">
        <v>1920800</v>
      </c>
    </row>
    <row r="13" spans="1:8" s="72" customFormat="1" ht="20.100000000000001" customHeight="1">
      <c r="A13" s="168"/>
      <c r="B13" s="168"/>
      <c r="C13" s="168"/>
      <c r="D13" s="79"/>
      <c r="E13" s="79"/>
      <c r="F13" s="80"/>
      <c r="G13" s="198" t="s">
        <v>3</v>
      </c>
      <c r="H13" s="81">
        <f>SUM(H12)</f>
        <v>1920800</v>
      </c>
    </row>
    <row r="14" spans="1:8" s="72" customFormat="1" ht="20.100000000000001" customHeight="1">
      <c r="A14" s="326" t="s">
        <v>84</v>
      </c>
      <c r="B14" s="326"/>
      <c r="C14" s="326"/>
      <c r="D14" s="83">
        <f>D15+D27</f>
        <v>5574133005</v>
      </c>
      <c r="E14" s="83">
        <f>E15+E27</f>
        <v>5937052000</v>
      </c>
      <c r="F14" s="84">
        <f>SUM(D14-E14)</f>
        <v>-362918995</v>
      </c>
      <c r="G14" s="184"/>
      <c r="H14" s="85"/>
    </row>
    <row r="15" spans="1:8" s="72" customFormat="1" ht="20.100000000000001" customHeight="1">
      <c r="A15" s="82"/>
      <c r="B15" s="326" t="s">
        <v>85</v>
      </c>
      <c r="C15" s="326"/>
      <c r="D15" s="83">
        <f>D16+D17+D20+D22+D24</f>
        <v>3521968951</v>
      </c>
      <c r="E15" s="83">
        <f>E16+E17+E20+E22+E24</f>
        <v>3671510000</v>
      </c>
      <c r="F15" s="84">
        <f>SUM(D15-E15)</f>
        <v>-149541049</v>
      </c>
      <c r="G15" s="184"/>
      <c r="H15" s="85"/>
    </row>
    <row r="16" spans="1:8" s="72" customFormat="1" ht="20.100000000000001" customHeight="1">
      <c r="A16" s="86"/>
      <c r="B16" s="82"/>
      <c r="C16" s="82" t="s">
        <v>86</v>
      </c>
      <c r="D16" s="87">
        <f>H16</f>
        <v>2160133217</v>
      </c>
      <c r="E16" s="87">
        <v>2230332000</v>
      </c>
      <c r="F16" s="88">
        <f>SUM(D16-E16)</f>
        <v>-70198783</v>
      </c>
      <c r="G16" s="186" t="s">
        <v>356</v>
      </c>
      <c r="H16" s="68">
        <v>2160133217</v>
      </c>
    </row>
    <row r="17" spans="1:8" s="72" customFormat="1" ht="20.100000000000001" customHeight="1">
      <c r="A17" s="86"/>
      <c r="B17" s="86"/>
      <c r="C17" s="82" t="s">
        <v>87</v>
      </c>
      <c r="D17" s="87">
        <f>H19</f>
        <v>696564780</v>
      </c>
      <c r="E17" s="87">
        <v>697871000</v>
      </c>
      <c r="F17" s="88">
        <f>SUM(D17-E17)</f>
        <v>-1306220</v>
      </c>
      <c r="G17" s="186" t="s">
        <v>357</v>
      </c>
      <c r="H17" s="68">
        <v>196254910</v>
      </c>
    </row>
    <row r="18" spans="1:8" s="72" customFormat="1" ht="20.100000000000001" customHeight="1">
      <c r="A18" s="86"/>
      <c r="B18" s="86"/>
      <c r="C18" s="86"/>
      <c r="D18" s="89"/>
      <c r="E18" s="89"/>
      <c r="F18" s="90"/>
      <c r="G18" s="187" t="s">
        <v>358</v>
      </c>
      <c r="H18" s="91">
        <v>500309870</v>
      </c>
    </row>
    <row r="19" spans="1:8" s="72" customFormat="1" ht="20.100000000000001" customHeight="1">
      <c r="A19" s="86"/>
      <c r="B19" s="86"/>
      <c r="C19" s="86"/>
      <c r="D19" s="89"/>
      <c r="E19" s="89"/>
      <c r="F19" s="90"/>
      <c r="G19" s="198" t="s">
        <v>3</v>
      </c>
      <c r="H19" s="81">
        <f>SUM(H17:H18)</f>
        <v>696564780</v>
      </c>
    </row>
    <row r="20" spans="1:8" s="72" customFormat="1" ht="20.100000000000001" customHeight="1">
      <c r="A20" s="86"/>
      <c r="B20" s="86"/>
      <c r="C20" s="82" t="s">
        <v>88</v>
      </c>
      <c r="D20" s="87">
        <f>H21</f>
        <v>0</v>
      </c>
      <c r="E20" s="87">
        <v>0</v>
      </c>
      <c r="F20" s="88">
        <f>SUM(D20-E20)</f>
        <v>0</v>
      </c>
      <c r="G20" s="199" t="s">
        <v>250</v>
      </c>
      <c r="H20" s="92">
        <v>0</v>
      </c>
    </row>
    <row r="21" spans="1:8" s="72" customFormat="1" ht="20.100000000000001" customHeight="1">
      <c r="A21" s="86"/>
      <c r="B21" s="86"/>
      <c r="C21" s="168"/>
      <c r="D21" s="79"/>
      <c r="E21" s="79"/>
      <c r="F21" s="80"/>
      <c r="G21" s="198" t="s">
        <v>3</v>
      </c>
      <c r="H21" s="81">
        <f>SUM(H20:H20)</f>
        <v>0</v>
      </c>
    </row>
    <row r="22" spans="1:8" s="72" customFormat="1" ht="20.100000000000001" customHeight="1">
      <c r="A22" s="86"/>
      <c r="B22" s="86"/>
      <c r="C22" s="86" t="s">
        <v>83</v>
      </c>
      <c r="D22" s="89">
        <f>H23</f>
        <v>66012000</v>
      </c>
      <c r="E22" s="89">
        <v>67285000</v>
      </c>
      <c r="F22" s="90">
        <f>SUM(D22-E22)</f>
        <v>-1273000</v>
      </c>
      <c r="G22" s="200" t="s">
        <v>359</v>
      </c>
      <c r="H22" s="68">
        <v>66012000</v>
      </c>
    </row>
    <row r="23" spans="1:8" s="72" customFormat="1" ht="20.100000000000001" customHeight="1">
      <c r="A23" s="86"/>
      <c r="B23" s="86"/>
      <c r="C23" s="168"/>
      <c r="D23" s="79"/>
      <c r="E23" s="79"/>
      <c r="F23" s="80"/>
      <c r="G23" s="198" t="s">
        <v>3</v>
      </c>
      <c r="H23" s="81">
        <f>SUM(H22:H22)</f>
        <v>66012000</v>
      </c>
    </row>
    <row r="24" spans="1:8" s="72" customFormat="1" ht="20.100000000000001" customHeight="1">
      <c r="A24" s="86"/>
      <c r="B24" s="86"/>
      <c r="C24" s="82" t="s">
        <v>89</v>
      </c>
      <c r="D24" s="87">
        <f>H26</f>
        <v>599258954</v>
      </c>
      <c r="E24" s="87">
        <v>676022000</v>
      </c>
      <c r="F24" s="88">
        <f>SUM(D24-E24)</f>
        <v>-76763046</v>
      </c>
      <c r="G24" s="292" t="s">
        <v>453</v>
      </c>
      <c r="H24" s="92">
        <v>108528000</v>
      </c>
    </row>
    <row r="25" spans="1:8" s="72" customFormat="1" ht="20.100000000000001" customHeight="1">
      <c r="A25" s="86"/>
      <c r="B25" s="86"/>
      <c r="C25" s="86"/>
      <c r="D25" s="89"/>
      <c r="E25" s="89"/>
      <c r="F25" s="90"/>
      <c r="G25" s="199" t="s">
        <v>384</v>
      </c>
      <c r="H25" s="92">
        <v>490730954</v>
      </c>
    </row>
    <row r="26" spans="1:8" s="72" customFormat="1" ht="20.100000000000001" customHeight="1">
      <c r="A26" s="86"/>
      <c r="B26" s="291"/>
      <c r="C26" s="282"/>
      <c r="D26" s="79"/>
      <c r="E26" s="79"/>
      <c r="F26" s="80"/>
      <c r="G26" s="198" t="s">
        <v>3</v>
      </c>
      <c r="H26" s="81">
        <f>SUM(H24:H25)</f>
        <v>599258954</v>
      </c>
    </row>
    <row r="27" spans="1:8" s="72" customFormat="1" ht="20.100000000000001" customHeight="1">
      <c r="A27" s="86"/>
      <c r="B27" s="325" t="s">
        <v>90</v>
      </c>
      <c r="C27" s="325"/>
      <c r="D27" s="79">
        <f>D28+D34+D35+D36+D37+D43+D47+D50</f>
        <v>2052164054</v>
      </c>
      <c r="E27" s="79">
        <f>E28+E34+E35+E36+E37+E43+E47+E50</f>
        <v>2265542000</v>
      </c>
      <c r="F27" s="80">
        <f>SUM(D27-E27)</f>
        <v>-213377946</v>
      </c>
      <c r="G27" s="185"/>
      <c r="H27" s="81"/>
    </row>
    <row r="28" spans="1:8" s="72" customFormat="1" ht="20.100000000000001" customHeight="1">
      <c r="A28" s="86"/>
      <c r="B28" s="82"/>
      <c r="C28" s="82" t="s">
        <v>91</v>
      </c>
      <c r="D28" s="87">
        <f>H33</f>
        <v>405186543</v>
      </c>
      <c r="E28" s="87">
        <v>408856000</v>
      </c>
      <c r="F28" s="88">
        <f>SUM(D28-E28)</f>
        <v>-3669457</v>
      </c>
      <c r="G28" s="186" t="s">
        <v>315</v>
      </c>
      <c r="H28" s="68">
        <v>17218010</v>
      </c>
    </row>
    <row r="29" spans="1:8" s="72" customFormat="1" ht="20.100000000000001" customHeight="1">
      <c r="A29" s="86"/>
      <c r="B29" s="86"/>
      <c r="C29" s="86"/>
      <c r="D29" s="89"/>
      <c r="E29" s="89"/>
      <c r="F29" s="90"/>
      <c r="G29" s="201" t="s">
        <v>313</v>
      </c>
      <c r="H29" s="202">
        <v>34607083</v>
      </c>
    </row>
    <row r="30" spans="1:8" s="72" customFormat="1" ht="20.100000000000001" customHeight="1">
      <c r="A30" s="86"/>
      <c r="B30" s="86"/>
      <c r="C30" s="86"/>
      <c r="D30" s="89"/>
      <c r="E30" s="89"/>
      <c r="F30" s="90"/>
      <c r="G30" s="201" t="s">
        <v>314</v>
      </c>
      <c r="H30" s="202">
        <v>1943929</v>
      </c>
    </row>
    <row r="31" spans="1:8" s="72" customFormat="1" ht="20.100000000000001" customHeight="1">
      <c r="A31" s="86"/>
      <c r="B31" s="86"/>
      <c r="C31" s="86"/>
      <c r="D31" s="89"/>
      <c r="E31" s="89"/>
      <c r="F31" s="90"/>
      <c r="G31" s="201" t="s">
        <v>346</v>
      </c>
      <c r="H31" s="202">
        <v>346497360</v>
      </c>
    </row>
    <row r="32" spans="1:8" s="72" customFormat="1" ht="20.100000000000001" customHeight="1">
      <c r="A32" s="86"/>
      <c r="B32" s="86"/>
      <c r="C32" s="203"/>
      <c r="D32" s="204"/>
      <c r="E32" s="204"/>
      <c r="F32" s="205"/>
      <c r="G32" s="201" t="s">
        <v>316</v>
      </c>
      <c r="H32" s="202">
        <v>4920161</v>
      </c>
    </row>
    <row r="33" spans="1:8" s="72" customFormat="1" ht="20.100000000000001" customHeight="1">
      <c r="A33" s="86"/>
      <c r="B33" s="86"/>
      <c r="C33" s="168"/>
      <c r="D33" s="79"/>
      <c r="E33" s="79"/>
      <c r="F33" s="80"/>
      <c r="G33" s="198" t="s">
        <v>3</v>
      </c>
      <c r="H33" s="81">
        <f>SUM(H28:H32)</f>
        <v>405186543</v>
      </c>
    </row>
    <row r="34" spans="1:8" s="72" customFormat="1" ht="20.100000000000001" customHeight="1">
      <c r="A34" s="86"/>
      <c r="B34" s="86"/>
      <c r="C34" s="167" t="s">
        <v>92</v>
      </c>
      <c r="D34" s="83">
        <f>H34</f>
        <v>3565000</v>
      </c>
      <c r="E34" s="83">
        <v>4180000</v>
      </c>
      <c r="F34" s="84">
        <f>SUM(D34-E34)</f>
        <v>-615000</v>
      </c>
      <c r="G34" s="184" t="s">
        <v>317</v>
      </c>
      <c r="H34" s="85">
        <v>3565000</v>
      </c>
    </row>
    <row r="35" spans="1:8" s="72" customFormat="1" ht="20.100000000000001" customHeight="1">
      <c r="A35" s="86"/>
      <c r="B35" s="86"/>
      <c r="C35" s="168" t="s">
        <v>93</v>
      </c>
      <c r="D35" s="79">
        <f>H35</f>
        <v>23807904</v>
      </c>
      <c r="E35" s="79">
        <v>25186000</v>
      </c>
      <c r="F35" s="80">
        <f>SUM(D35-E35)</f>
        <v>-1378096</v>
      </c>
      <c r="G35" s="185" t="s">
        <v>318</v>
      </c>
      <c r="H35" s="81">
        <v>23807904</v>
      </c>
    </row>
    <row r="36" spans="1:8" s="72" customFormat="1" ht="20.100000000000001" customHeight="1">
      <c r="A36" s="86"/>
      <c r="B36" s="86"/>
      <c r="C36" s="167" t="s">
        <v>94</v>
      </c>
      <c r="D36" s="83">
        <f>H36</f>
        <v>160117230</v>
      </c>
      <c r="E36" s="83">
        <v>272532000</v>
      </c>
      <c r="F36" s="84">
        <f>SUM(D36-E36)</f>
        <v>-112414770</v>
      </c>
      <c r="G36" s="184" t="s">
        <v>319</v>
      </c>
      <c r="H36" s="85">
        <v>160117230</v>
      </c>
    </row>
    <row r="37" spans="1:8" s="72" customFormat="1" ht="20.100000000000001" customHeight="1">
      <c r="A37" s="86"/>
      <c r="B37" s="86"/>
      <c r="C37" s="82" t="s">
        <v>95</v>
      </c>
      <c r="D37" s="87">
        <f>H42</f>
        <v>260160125</v>
      </c>
      <c r="E37" s="87">
        <v>264491000</v>
      </c>
      <c r="F37" s="88">
        <f>SUM(D37-E37)</f>
        <v>-4330875</v>
      </c>
      <c r="G37" s="199" t="s">
        <v>320</v>
      </c>
      <c r="H37" s="91">
        <v>117567120</v>
      </c>
    </row>
    <row r="38" spans="1:8" s="72" customFormat="1" ht="20.100000000000001" customHeight="1">
      <c r="A38" s="86"/>
      <c r="B38" s="86"/>
      <c r="C38" s="86"/>
      <c r="D38" s="89"/>
      <c r="E38" s="89"/>
      <c r="F38" s="90"/>
      <c r="G38" s="199" t="s">
        <v>383</v>
      </c>
      <c r="H38" s="91">
        <v>13306260</v>
      </c>
    </row>
    <row r="39" spans="1:8" s="72" customFormat="1" ht="20.100000000000001" customHeight="1">
      <c r="A39" s="86"/>
      <c r="B39" s="86"/>
      <c r="C39" s="86"/>
      <c r="D39" s="89"/>
      <c r="E39" s="89"/>
      <c r="F39" s="90"/>
      <c r="G39" s="199" t="s">
        <v>321</v>
      </c>
      <c r="H39" s="202">
        <v>77541455</v>
      </c>
    </row>
    <row r="40" spans="1:8" s="72" customFormat="1" ht="20.100000000000001" customHeight="1">
      <c r="A40" s="86"/>
      <c r="B40" s="86"/>
      <c r="C40" s="86"/>
      <c r="D40" s="89"/>
      <c r="E40" s="89"/>
      <c r="F40" s="90"/>
      <c r="G40" s="199" t="s">
        <v>322</v>
      </c>
      <c r="H40" s="202">
        <v>51448290</v>
      </c>
    </row>
    <row r="41" spans="1:8" s="72" customFormat="1" ht="20.100000000000001" customHeight="1">
      <c r="A41" s="86"/>
      <c r="B41" s="86"/>
      <c r="C41" s="86"/>
      <c r="D41" s="89"/>
      <c r="E41" s="89"/>
      <c r="F41" s="90"/>
      <c r="G41" s="199" t="s">
        <v>323</v>
      </c>
      <c r="H41" s="202">
        <v>297000</v>
      </c>
    </row>
    <row r="42" spans="1:8" s="72" customFormat="1" ht="20.100000000000001" customHeight="1">
      <c r="A42" s="86"/>
      <c r="B42" s="86"/>
      <c r="C42" s="86"/>
      <c r="D42" s="89"/>
      <c r="E42" s="89"/>
      <c r="F42" s="90"/>
      <c r="G42" s="198" t="s">
        <v>3</v>
      </c>
      <c r="H42" s="81">
        <f>SUM(H37:H41)</f>
        <v>260160125</v>
      </c>
    </row>
    <row r="43" spans="1:8" s="72" customFormat="1" ht="20.100000000000001" customHeight="1">
      <c r="A43" s="86"/>
      <c r="B43" s="86"/>
      <c r="C43" s="82" t="s">
        <v>96</v>
      </c>
      <c r="D43" s="87">
        <f>H46</f>
        <v>48170008</v>
      </c>
      <c r="E43" s="87">
        <v>50792000</v>
      </c>
      <c r="F43" s="88">
        <f>SUM(D43-E43)</f>
        <v>-2621992</v>
      </c>
      <c r="G43" s="200" t="s">
        <v>324</v>
      </c>
      <c r="H43" s="68">
        <v>26361808</v>
      </c>
    </row>
    <row r="44" spans="1:8" s="72" customFormat="1" ht="20.100000000000001" customHeight="1">
      <c r="A44" s="86"/>
      <c r="B44" s="86"/>
      <c r="C44" s="86"/>
      <c r="D44" s="89"/>
      <c r="E44" s="89"/>
      <c r="F44" s="90"/>
      <c r="G44" s="217" t="s">
        <v>325</v>
      </c>
      <c r="H44" s="91">
        <v>9648200</v>
      </c>
    </row>
    <row r="45" spans="1:8" s="72" customFormat="1" ht="20.100000000000001" customHeight="1">
      <c r="A45" s="86"/>
      <c r="B45" s="86"/>
      <c r="C45" s="86"/>
      <c r="D45" s="89"/>
      <c r="E45" s="89"/>
      <c r="F45" s="90"/>
      <c r="G45" s="206" t="s">
        <v>326</v>
      </c>
      <c r="H45" s="202">
        <v>12160000</v>
      </c>
    </row>
    <row r="46" spans="1:8" s="72" customFormat="1" ht="20.100000000000001" customHeight="1">
      <c r="A46" s="86"/>
      <c r="B46" s="86"/>
      <c r="C46" s="86"/>
      <c r="D46" s="89"/>
      <c r="E46" s="89"/>
      <c r="F46" s="90"/>
      <c r="G46" s="198" t="s">
        <v>3</v>
      </c>
      <c r="H46" s="91">
        <f>SUM(H43:H45)</f>
        <v>48170008</v>
      </c>
    </row>
    <row r="47" spans="1:8" s="72" customFormat="1" ht="20.100000000000001" customHeight="1">
      <c r="A47" s="86"/>
      <c r="B47" s="86"/>
      <c r="C47" s="82" t="s">
        <v>97</v>
      </c>
      <c r="D47" s="87">
        <f>H49</f>
        <v>121053329</v>
      </c>
      <c r="E47" s="87">
        <v>126323000</v>
      </c>
      <c r="F47" s="88">
        <f>SUM(D47-E47)</f>
        <v>-5269671</v>
      </c>
      <c r="G47" s="207" t="s">
        <v>327</v>
      </c>
      <c r="H47" s="68">
        <v>93602560</v>
      </c>
    </row>
    <row r="48" spans="1:8" s="72" customFormat="1" ht="20.100000000000001" customHeight="1">
      <c r="A48" s="86"/>
      <c r="B48" s="86"/>
      <c r="C48" s="86"/>
      <c r="D48" s="89"/>
      <c r="E48" s="89"/>
      <c r="F48" s="90"/>
      <c r="G48" s="207" t="s">
        <v>328</v>
      </c>
      <c r="H48" s="91">
        <v>27450769</v>
      </c>
    </row>
    <row r="49" spans="1:8" s="72" customFormat="1" ht="20.100000000000001" customHeight="1">
      <c r="A49" s="86"/>
      <c r="B49" s="86"/>
      <c r="C49" s="168"/>
      <c r="D49" s="79"/>
      <c r="E49" s="79"/>
      <c r="F49" s="80"/>
      <c r="G49" s="198" t="s">
        <v>3</v>
      </c>
      <c r="H49" s="81">
        <f>SUM(H47:H48)</f>
        <v>121053329</v>
      </c>
    </row>
    <row r="50" spans="1:8" s="72" customFormat="1" ht="20.100000000000001" customHeight="1">
      <c r="A50" s="86"/>
      <c r="B50" s="86"/>
      <c r="C50" s="82" t="s">
        <v>454</v>
      </c>
      <c r="D50" s="87">
        <f>H59</f>
        <v>1030103915</v>
      </c>
      <c r="E50" s="87">
        <v>1113182000</v>
      </c>
      <c r="F50" s="88">
        <f>SUM(D50-E50)</f>
        <v>-83078085</v>
      </c>
      <c r="G50" s="199" t="s">
        <v>382</v>
      </c>
      <c r="H50" s="91">
        <v>72825409</v>
      </c>
    </row>
    <row r="51" spans="1:8" s="72" customFormat="1" ht="20.100000000000001" customHeight="1">
      <c r="A51" s="86"/>
      <c r="B51" s="86"/>
      <c r="C51" s="86" t="s">
        <v>455</v>
      </c>
      <c r="D51" s="89"/>
      <c r="E51" s="89"/>
      <c r="F51" s="90"/>
      <c r="G51" s="199" t="s">
        <v>337</v>
      </c>
      <c r="H51" s="91">
        <v>546183601</v>
      </c>
    </row>
    <row r="52" spans="1:8" s="72" customFormat="1" ht="20.100000000000001" customHeight="1">
      <c r="A52" s="86"/>
      <c r="B52" s="86"/>
      <c r="C52" s="86"/>
      <c r="D52" s="89"/>
      <c r="E52" s="89"/>
      <c r="F52" s="90"/>
      <c r="G52" s="199" t="s">
        <v>338</v>
      </c>
      <c r="H52" s="91">
        <v>47031730</v>
      </c>
    </row>
    <row r="53" spans="1:8" s="72" customFormat="1" ht="20.100000000000001" customHeight="1">
      <c r="A53" s="86"/>
      <c r="B53" s="86"/>
      <c r="C53" s="86"/>
      <c r="D53" s="89"/>
      <c r="E53" s="89"/>
      <c r="F53" s="90"/>
      <c r="G53" s="199" t="s">
        <v>339</v>
      </c>
      <c r="H53" s="202">
        <v>111810980</v>
      </c>
    </row>
    <row r="54" spans="1:8" s="72" customFormat="1" ht="20.100000000000001" customHeight="1">
      <c r="A54" s="86"/>
      <c r="B54" s="86"/>
      <c r="C54" s="86"/>
      <c r="D54" s="89"/>
      <c r="E54" s="89"/>
      <c r="F54" s="90"/>
      <c r="G54" s="199" t="s">
        <v>340</v>
      </c>
      <c r="H54" s="202">
        <v>29453812</v>
      </c>
    </row>
    <row r="55" spans="1:8" s="72" customFormat="1" ht="20.100000000000001" customHeight="1">
      <c r="A55" s="86"/>
      <c r="B55" s="86"/>
      <c r="C55" s="86"/>
      <c r="D55" s="89"/>
      <c r="E55" s="89"/>
      <c r="F55" s="90"/>
      <c r="G55" s="199" t="s">
        <v>341</v>
      </c>
      <c r="H55" s="202">
        <v>79525500</v>
      </c>
    </row>
    <row r="56" spans="1:8" s="72" customFormat="1" ht="20.100000000000001" customHeight="1">
      <c r="A56" s="86"/>
      <c r="B56" s="86"/>
      <c r="C56" s="86"/>
      <c r="D56" s="89"/>
      <c r="E56" s="89"/>
      <c r="F56" s="90"/>
      <c r="G56" s="199" t="s">
        <v>342</v>
      </c>
      <c r="H56" s="202">
        <v>29683840</v>
      </c>
    </row>
    <row r="57" spans="1:8" s="72" customFormat="1" ht="20.100000000000001" customHeight="1">
      <c r="A57" s="86"/>
      <c r="B57" s="86"/>
      <c r="C57" s="86"/>
      <c r="D57" s="89"/>
      <c r="E57" s="89"/>
      <c r="F57" s="90"/>
      <c r="G57" s="199" t="s">
        <v>343</v>
      </c>
      <c r="H57" s="202">
        <v>32969879</v>
      </c>
    </row>
    <row r="58" spans="1:8" s="72" customFormat="1" ht="20.100000000000001" customHeight="1">
      <c r="A58" s="86"/>
      <c r="B58" s="86"/>
      <c r="C58" s="86"/>
      <c r="D58" s="89"/>
      <c r="E58" s="89"/>
      <c r="F58" s="90"/>
      <c r="G58" s="199" t="s">
        <v>344</v>
      </c>
      <c r="H58" s="202">
        <v>80619164</v>
      </c>
    </row>
    <row r="59" spans="1:8" s="72" customFormat="1" ht="20.100000000000001" customHeight="1">
      <c r="A59" s="86"/>
      <c r="B59" s="86"/>
      <c r="C59" s="86"/>
      <c r="D59" s="89"/>
      <c r="E59" s="89"/>
      <c r="F59" s="90"/>
      <c r="G59" s="198" t="s">
        <v>3</v>
      </c>
      <c r="H59" s="81">
        <f>SUM(H50:H58)</f>
        <v>1030103915</v>
      </c>
    </row>
    <row r="60" spans="1:8" s="72" customFormat="1" ht="20.100000000000001" customHeight="1">
      <c r="A60" s="326" t="s">
        <v>98</v>
      </c>
      <c r="B60" s="326"/>
      <c r="C60" s="326"/>
      <c r="D60" s="83">
        <f>D61+D65</f>
        <v>3570937280</v>
      </c>
      <c r="E60" s="83">
        <f>E61+E65</f>
        <v>3870883000</v>
      </c>
      <c r="F60" s="84">
        <f t="shared" ref="F60:F72" si="1">SUM(D60-E60)</f>
        <v>-299945720</v>
      </c>
      <c r="G60" s="184"/>
      <c r="H60" s="85"/>
    </row>
    <row r="61" spans="1:8" s="72" customFormat="1" ht="20.100000000000001" customHeight="1">
      <c r="A61" s="82"/>
      <c r="B61" s="326" t="s">
        <v>99</v>
      </c>
      <c r="C61" s="326"/>
      <c r="D61" s="83">
        <f>D62+D63+D64</f>
        <v>1321491960</v>
      </c>
      <c r="E61" s="83">
        <f>E62+E63+E64</f>
        <v>1321493000</v>
      </c>
      <c r="F61" s="84">
        <f t="shared" si="1"/>
        <v>-1040</v>
      </c>
      <c r="G61" s="184"/>
      <c r="H61" s="85"/>
    </row>
    <row r="62" spans="1:8" s="72" customFormat="1" ht="20.100000000000001" customHeight="1">
      <c r="A62" s="86"/>
      <c r="B62" s="86"/>
      <c r="C62" s="82" t="s">
        <v>100</v>
      </c>
      <c r="D62" s="87">
        <v>0</v>
      </c>
      <c r="E62" s="87">
        <v>0</v>
      </c>
      <c r="F62" s="88">
        <f t="shared" si="1"/>
        <v>0</v>
      </c>
      <c r="G62" s="208"/>
      <c r="H62" s="68"/>
    </row>
    <row r="63" spans="1:8" s="72" customFormat="1" ht="20.100000000000001" customHeight="1">
      <c r="A63" s="86"/>
      <c r="B63" s="86"/>
      <c r="C63" s="167" t="s">
        <v>101</v>
      </c>
      <c r="D63" s="83">
        <f>H63</f>
        <v>1321491960</v>
      </c>
      <c r="E63" s="83">
        <v>1321493000</v>
      </c>
      <c r="F63" s="84">
        <f t="shared" si="1"/>
        <v>-1040</v>
      </c>
      <c r="G63" s="184" t="s">
        <v>332</v>
      </c>
      <c r="H63" s="85">
        <v>1321491960</v>
      </c>
    </row>
    <row r="64" spans="1:8" s="72" customFormat="1" ht="20.100000000000001" customHeight="1">
      <c r="A64" s="86"/>
      <c r="B64" s="168"/>
      <c r="C64" s="168" t="s">
        <v>102</v>
      </c>
      <c r="D64" s="79">
        <v>0</v>
      </c>
      <c r="E64" s="79">
        <v>0</v>
      </c>
      <c r="F64" s="80">
        <f t="shared" si="1"/>
        <v>0</v>
      </c>
      <c r="G64" s="185"/>
      <c r="H64" s="81"/>
    </row>
    <row r="65" spans="1:8" s="72" customFormat="1" ht="20.100000000000001" customHeight="1">
      <c r="A65" s="86"/>
      <c r="B65" s="325" t="s">
        <v>103</v>
      </c>
      <c r="C65" s="325"/>
      <c r="D65" s="79">
        <f>D66+D70+D72</f>
        <v>2249445320</v>
      </c>
      <c r="E65" s="79">
        <f>E66+E70+E72</f>
        <v>2549390000</v>
      </c>
      <c r="F65" s="80">
        <f t="shared" si="1"/>
        <v>-299944680</v>
      </c>
      <c r="G65" s="185"/>
      <c r="H65" s="81"/>
    </row>
    <row r="66" spans="1:8" s="72" customFormat="1" ht="20.100000000000001" customHeight="1">
      <c r="A66" s="86"/>
      <c r="B66" s="86"/>
      <c r="C66" s="86" t="s">
        <v>104</v>
      </c>
      <c r="D66" s="89">
        <f>H69</f>
        <v>122809310</v>
      </c>
      <c r="E66" s="89">
        <v>121423000</v>
      </c>
      <c r="F66" s="90">
        <f>SUM(D66-E66)</f>
        <v>1386310</v>
      </c>
      <c r="G66" s="186" t="s">
        <v>333</v>
      </c>
      <c r="H66" s="68">
        <v>79643810</v>
      </c>
    </row>
    <row r="67" spans="1:8" s="72" customFormat="1" ht="20.100000000000001" customHeight="1">
      <c r="A67" s="86"/>
      <c r="B67" s="86"/>
      <c r="C67" s="86"/>
      <c r="D67" s="89"/>
      <c r="E67" s="89"/>
      <c r="F67" s="90"/>
      <c r="G67" s="187" t="s">
        <v>334</v>
      </c>
      <c r="H67" s="91">
        <v>24087100</v>
      </c>
    </row>
    <row r="68" spans="1:8" s="72" customFormat="1" ht="20.100000000000001" customHeight="1">
      <c r="A68" s="86"/>
      <c r="B68" s="86"/>
      <c r="C68" s="86"/>
      <c r="D68" s="89"/>
      <c r="E68" s="89"/>
      <c r="F68" s="90"/>
      <c r="G68" s="201" t="s">
        <v>335</v>
      </c>
      <c r="H68" s="202">
        <v>19078400</v>
      </c>
    </row>
    <row r="69" spans="1:8" s="72" customFormat="1" ht="20.100000000000001" customHeight="1">
      <c r="A69" s="86"/>
      <c r="B69" s="86"/>
      <c r="C69" s="209"/>
      <c r="D69" s="210"/>
      <c r="E69" s="210"/>
      <c r="F69" s="211"/>
      <c r="G69" s="189" t="s">
        <v>3</v>
      </c>
      <c r="H69" s="212">
        <f>SUM(H66:H68)</f>
        <v>122809310</v>
      </c>
    </row>
    <row r="70" spans="1:8" s="72" customFormat="1" ht="20.100000000000001" customHeight="1">
      <c r="A70" s="86"/>
      <c r="B70" s="86"/>
      <c r="C70" s="82" t="s">
        <v>105</v>
      </c>
      <c r="D70" s="87">
        <f>H71</f>
        <v>452300</v>
      </c>
      <c r="E70" s="87">
        <v>453000</v>
      </c>
      <c r="F70" s="88">
        <f t="shared" ref="F70" si="2">SUM(D70-E70)</f>
        <v>-700</v>
      </c>
      <c r="G70" s="213" t="s">
        <v>329</v>
      </c>
      <c r="H70" s="68">
        <v>452300</v>
      </c>
    </row>
    <row r="71" spans="1:8" s="72" customFormat="1" ht="20.100000000000001" customHeight="1">
      <c r="A71" s="86"/>
      <c r="B71" s="86"/>
      <c r="C71" s="260"/>
      <c r="D71" s="79"/>
      <c r="E71" s="79"/>
      <c r="F71" s="80"/>
      <c r="G71" s="198" t="s">
        <v>3</v>
      </c>
      <c r="H71" s="81">
        <f>SUM(H70:H70)</f>
        <v>452300</v>
      </c>
    </row>
    <row r="72" spans="1:8" s="72" customFormat="1" ht="20.100000000000001" customHeight="1">
      <c r="A72" s="86"/>
      <c r="B72" s="86"/>
      <c r="C72" s="82" t="s">
        <v>336</v>
      </c>
      <c r="D72" s="87">
        <f>H84</f>
        <v>2126183710</v>
      </c>
      <c r="E72" s="87">
        <v>2427514000</v>
      </c>
      <c r="F72" s="88">
        <f t="shared" si="1"/>
        <v>-301330290</v>
      </c>
      <c r="G72" s="213" t="s">
        <v>406</v>
      </c>
      <c r="H72" s="68">
        <v>205498910</v>
      </c>
    </row>
    <row r="73" spans="1:8" s="72" customFormat="1" ht="20.100000000000001" customHeight="1">
      <c r="A73" s="86"/>
      <c r="B73" s="86"/>
      <c r="C73" s="86"/>
      <c r="D73" s="89"/>
      <c r="E73" s="89"/>
      <c r="F73" s="90"/>
      <c r="G73" s="214" t="s">
        <v>408</v>
      </c>
      <c r="H73" s="91">
        <v>115036430</v>
      </c>
    </row>
    <row r="74" spans="1:8" s="72" customFormat="1" ht="20.100000000000001" customHeight="1">
      <c r="A74" s="86"/>
      <c r="B74" s="86"/>
      <c r="C74" s="86"/>
      <c r="D74" s="89"/>
      <c r="E74" s="89"/>
      <c r="F74" s="90"/>
      <c r="G74" s="214" t="s">
        <v>410</v>
      </c>
      <c r="H74" s="91">
        <v>154012200</v>
      </c>
    </row>
    <row r="75" spans="1:8" s="72" customFormat="1" ht="20.100000000000001" customHeight="1">
      <c r="A75" s="86"/>
      <c r="B75" s="86"/>
      <c r="C75" s="86"/>
      <c r="D75" s="89"/>
      <c r="E75" s="89"/>
      <c r="F75" s="90"/>
      <c r="G75" s="214" t="s">
        <v>412</v>
      </c>
      <c r="H75" s="91">
        <v>110797390</v>
      </c>
    </row>
    <row r="76" spans="1:8" s="72" customFormat="1" ht="20.100000000000001" customHeight="1">
      <c r="A76" s="86"/>
      <c r="B76" s="86"/>
      <c r="C76" s="86"/>
      <c r="D76" s="89"/>
      <c r="E76" s="89"/>
      <c r="F76" s="90"/>
      <c r="G76" s="214" t="s">
        <v>414</v>
      </c>
      <c r="H76" s="91">
        <v>87414800</v>
      </c>
    </row>
    <row r="77" spans="1:8" s="72" customFormat="1" ht="20.100000000000001" customHeight="1">
      <c r="A77" s="86"/>
      <c r="B77" s="86"/>
      <c r="C77" s="86"/>
      <c r="D77" s="89"/>
      <c r="E77" s="89"/>
      <c r="F77" s="90"/>
      <c r="G77" s="214" t="s">
        <v>416</v>
      </c>
      <c r="H77" s="91">
        <v>983755630</v>
      </c>
    </row>
    <row r="78" spans="1:8" s="72" customFormat="1" ht="20.100000000000001" customHeight="1">
      <c r="A78" s="86"/>
      <c r="B78" s="86"/>
      <c r="C78" s="86"/>
      <c r="D78" s="89"/>
      <c r="E78" s="89"/>
      <c r="F78" s="90"/>
      <c r="G78" s="214" t="s">
        <v>418</v>
      </c>
      <c r="H78" s="91">
        <v>151404000</v>
      </c>
    </row>
    <row r="79" spans="1:8" s="72" customFormat="1" ht="20.100000000000001" customHeight="1">
      <c r="A79" s="86"/>
      <c r="B79" s="86"/>
      <c r="C79" s="86"/>
      <c r="D79" s="89"/>
      <c r="E79" s="89"/>
      <c r="F79" s="90"/>
      <c r="G79" s="214" t="s">
        <v>420</v>
      </c>
      <c r="H79" s="91">
        <v>68119370</v>
      </c>
    </row>
    <row r="80" spans="1:8" s="72" customFormat="1" ht="20.100000000000001" customHeight="1">
      <c r="A80" s="86"/>
      <c r="B80" s="86"/>
      <c r="C80" s="86"/>
      <c r="D80" s="89"/>
      <c r="E80" s="89"/>
      <c r="F80" s="90"/>
      <c r="G80" s="214" t="s">
        <v>422</v>
      </c>
      <c r="H80" s="91">
        <v>6870450</v>
      </c>
    </row>
    <row r="81" spans="1:8" s="72" customFormat="1" ht="20.100000000000001" customHeight="1">
      <c r="A81" s="86"/>
      <c r="B81" s="86"/>
      <c r="C81" s="86"/>
      <c r="D81" s="89"/>
      <c r="E81" s="89"/>
      <c r="F81" s="90"/>
      <c r="G81" s="214" t="s">
        <v>424</v>
      </c>
      <c r="H81" s="91">
        <v>152197830</v>
      </c>
    </row>
    <row r="82" spans="1:8" s="72" customFormat="1" ht="20.100000000000001" customHeight="1">
      <c r="A82" s="86"/>
      <c r="B82" s="86"/>
      <c r="C82" s="86"/>
      <c r="D82" s="89"/>
      <c r="E82" s="89"/>
      <c r="F82" s="90"/>
      <c r="G82" s="214" t="s">
        <v>426</v>
      </c>
      <c r="H82" s="91">
        <v>9847200</v>
      </c>
    </row>
    <row r="83" spans="1:8" s="72" customFormat="1" ht="20.100000000000001" customHeight="1">
      <c r="A83" s="86"/>
      <c r="B83" s="86"/>
      <c r="C83" s="86"/>
      <c r="D83" s="89"/>
      <c r="E83" s="89"/>
      <c r="F83" s="90"/>
      <c r="G83" s="214" t="s">
        <v>428</v>
      </c>
      <c r="H83" s="202">
        <v>81229500</v>
      </c>
    </row>
    <row r="84" spans="1:8" s="72" customFormat="1" ht="20.100000000000001" customHeight="1">
      <c r="A84" s="86"/>
      <c r="B84" s="86"/>
      <c r="C84" s="168"/>
      <c r="D84" s="79"/>
      <c r="E84" s="79"/>
      <c r="F84" s="80"/>
      <c r="G84" s="198" t="s">
        <v>3</v>
      </c>
      <c r="H84" s="81">
        <f>SUM(H72:H83)</f>
        <v>2126183710</v>
      </c>
    </row>
    <row r="85" spans="1:8" s="72" customFormat="1" ht="20.100000000000001" customHeight="1">
      <c r="A85" s="324" t="s">
        <v>106</v>
      </c>
      <c r="B85" s="324"/>
      <c r="C85" s="324"/>
      <c r="D85" s="83">
        <f>D86</f>
        <v>23524833535</v>
      </c>
      <c r="E85" s="83">
        <f>E86</f>
        <v>23919689000</v>
      </c>
      <c r="F85" s="84">
        <f>SUM(D85-E85)</f>
        <v>-394855465</v>
      </c>
      <c r="G85" s="184"/>
      <c r="H85" s="85"/>
    </row>
    <row r="86" spans="1:8" s="72" customFormat="1" ht="20.100000000000001" customHeight="1">
      <c r="A86" s="93"/>
      <c r="B86" s="324" t="s">
        <v>107</v>
      </c>
      <c r="C86" s="324"/>
      <c r="D86" s="83">
        <f>SUM(D87,D101,D115,D128,D138,D140,D141)</f>
        <v>23524833535</v>
      </c>
      <c r="E86" s="83">
        <f>SUM(E87,E101,E115,E128,E138,E140,E141)</f>
        <v>23919689000</v>
      </c>
      <c r="F86" s="83">
        <f>SUM(F87,F101,F115,F128,F138,F140,F141)</f>
        <v>-394855465</v>
      </c>
      <c r="G86" s="184"/>
      <c r="H86" s="85"/>
    </row>
    <row r="87" spans="1:8" s="72" customFormat="1" ht="20.100000000000001" customHeight="1">
      <c r="A87" s="94"/>
      <c r="B87" s="93"/>
      <c r="C87" s="95" t="s">
        <v>234</v>
      </c>
      <c r="D87" s="87">
        <f>H100</f>
        <v>2762955180</v>
      </c>
      <c r="E87" s="87">
        <v>2762955180</v>
      </c>
      <c r="F87" s="88">
        <f>SUM(D87-E87)</f>
        <v>0</v>
      </c>
      <c r="G87" s="186" t="s">
        <v>407</v>
      </c>
      <c r="H87" s="68">
        <v>418381230</v>
      </c>
    </row>
    <row r="88" spans="1:8" s="72" customFormat="1" ht="20.100000000000001" customHeight="1">
      <c r="A88" s="86"/>
      <c r="B88" s="86"/>
      <c r="C88" s="86"/>
      <c r="D88" s="89"/>
      <c r="E88" s="89"/>
      <c r="F88" s="90"/>
      <c r="G88" s="214" t="s">
        <v>409</v>
      </c>
      <c r="H88" s="91">
        <v>383179290</v>
      </c>
    </row>
    <row r="89" spans="1:8" s="72" customFormat="1" ht="20.100000000000001" customHeight="1">
      <c r="A89" s="86"/>
      <c r="B89" s="86"/>
      <c r="C89" s="86"/>
      <c r="D89" s="89"/>
      <c r="E89" s="89"/>
      <c r="F89" s="90"/>
      <c r="G89" s="214" t="s">
        <v>430</v>
      </c>
      <c r="H89" s="91">
        <v>110617760</v>
      </c>
    </row>
    <row r="90" spans="1:8" s="72" customFormat="1" ht="20.100000000000001" customHeight="1">
      <c r="A90" s="86"/>
      <c r="B90" s="86"/>
      <c r="C90" s="86"/>
      <c r="D90" s="89"/>
      <c r="E90" s="89"/>
      <c r="F90" s="90"/>
      <c r="G90" s="214" t="s">
        <v>411</v>
      </c>
      <c r="H90" s="91">
        <v>314569120</v>
      </c>
    </row>
    <row r="91" spans="1:8" s="72" customFormat="1" ht="20.100000000000001" customHeight="1">
      <c r="A91" s="86"/>
      <c r="B91" s="86"/>
      <c r="C91" s="86"/>
      <c r="D91" s="89"/>
      <c r="E91" s="89"/>
      <c r="F91" s="90"/>
      <c r="G91" s="214" t="s">
        <v>413</v>
      </c>
      <c r="H91" s="91">
        <v>451434980</v>
      </c>
    </row>
    <row r="92" spans="1:8" s="72" customFormat="1" ht="20.100000000000001" customHeight="1">
      <c r="A92" s="86"/>
      <c r="B92" s="86"/>
      <c r="C92" s="86"/>
      <c r="D92" s="89"/>
      <c r="E92" s="89"/>
      <c r="F92" s="90"/>
      <c r="G92" s="214" t="s">
        <v>415</v>
      </c>
      <c r="H92" s="91">
        <v>207293730</v>
      </c>
    </row>
    <row r="93" spans="1:8" s="72" customFormat="1" ht="20.100000000000001" customHeight="1">
      <c r="A93" s="86"/>
      <c r="B93" s="86"/>
      <c r="C93" s="86"/>
      <c r="D93" s="89"/>
      <c r="E93" s="89"/>
      <c r="F93" s="90"/>
      <c r="G93" s="214" t="s">
        <v>417</v>
      </c>
      <c r="H93" s="91">
        <v>143696190</v>
      </c>
    </row>
    <row r="94" spans="1:8" s="72" customFormat="1" ht="20.100000000000001" customHeight="1">
      <c r="A94" s="86"/>
      <c r="B94" s="86"/>
      <c r="C94" s="86"/>
      <c r="D94" s="89"/>
      <c r="E94" s="89"/>
      <c r="F94" s="90"/>
      <c r="G94" s="214" t="s">
        <v>419</v>
      </c>
      <c r="H94" s="91">
        <v>166103260</v>
      </c>
    </row>
    <row r="95" spans="1:8" s="72" customFormat="1" ht="20.100000000000001" customHeight="1">
      <c r="A95" s="86"/>
      <c r="B95" s="86"/>
      <c r="C95" s="86"/>
      <c r="D95" s="89"/>
      <c r="E95" s="89"/>
      <c r="F95" s="90"/>
      <c r="G95" s="214" t="s">
        <v>421</v>
      </c>
      <c r="H95" s="91">
        <v>200652100</v>
      </c>
    </row>
    <row r="96" spans="1:8" s="72" customFormat="1" ht="20.100000000000001" customHeight="1">
      <c r="A96" s="86"/>
      <c r="B96" s="86"/>
      <c r="C96" s="86"/>
      <c r="D96" s="89"/>
      <c r="E96" s="89"/>
      <c r="F96" s="90"/>
      <c r="G96" s="214" t="s">
        <v>423</v>
      </c>
      <c r="H96" s="91">
        <v>110445430</v>
      </c>
    </row>
    <row r="97" spans="1:8" s="72" customFormat="1" ht="20.100000000000001" customHeight="1">
      <c r="A97" s="86"/>
      <c r="B97" s="86"/>
      <c r="C97" s="86"/>
      <c r="D97" s="89"/>
      <c r="E97" s="89"/>
      <c r="F97" s="90"/>
      <c r="G97" s="214" t="s">
        <v>425</v>
      </c>
      <c r="H97" s="91">
        <v>150079700</v>
      </c>
    </row>
    <row r="98" spans="1:8" s="72" customFormat="1" ht="20.100000000000001" customHeight="1">
      <c r="A98" s="86"/>
      <c r="B98" s="86"/>
      <c r="C98" s="86"/>
      <c r="D98" s="89"/>
      <c r="E98" s="89"/>
      <c r="F98" s="90"/>
      <c r="G98" s="214" t="s">
        <v>427</v>
      </c>
      <c r="H98" s="91">
        <v>59752430</v>
      </c>
    </row>
    <row r="99" spans="1:8" s="72" customFormat="1" ht="20.100000000000001" customHeight="1">
      <c r="A99" s="86"/>
      <c r="B99" s="86"/>
      <c r="C99" s="86"/>
      <c r="D99" s="89"/>
      <c r="E99" s="89"/>
      <c r="F99" s="90"/>
      <c r="G99" s="214" t="s">
        <v>429</v>
      </c>
      <c r="H99" s="202">
        <v>46749960</v>
      </c>
    </row>
    <row r="100" spans="1:8" s="72" customFormat="1" ht="20.100000000000001" customHeight="1">
      <c r="A100" s="94"/>
      <c r="B100" s="94"/>
      <c r="C100" s="96"/>
      <c r="D100" s="79"/>
      <c r="E100" s="79"/>
      <c r="F100" s="80"/>
      <c r="G100" s="198" t="s">
        <v>3</v>
      </c>
      <c r="H100" s="81">
        <f>SUM(H87:H99)</f>
        <v>2762955180</v>
      </c>
    </row>
    <row r="101" spans="1:8" s="72" customFormat="1" ht="20.100000000000001" customHeight="1">
      <c r="A101" s="94"/>
      <c r="B101" s="94"/>
      <c r="C101" s="97" t="s">
        <v>235</v>
      </c>
      <c r="D101" s="89">
        <f>H114</f>
        <v>20063531115</v>
      </c>
      <c r="E101" s="89">
        <v>20458386580</v>
      </c>
      <c r="F101" s="90">
        <f>SUM(D101-E101)</f>
        <v>-394855465</v>
      </c>
      <c r="G101" s="186" t="s">
        <v>431</v>
      </c>
      <c r="H101" s="91">
        <v>4202829270</v>
      </c>
    </row>
    <row r="102" spans="1:8" s="72" customFormat="1" ht="20.100000000000001" customHeight="1">
      <c r="A102" s="86"/>
      <c r="B102" s="86"/>
      <c r="C102" s="86"/>
      <c r="D102" s="89"/>
      <c r="E102" s="89"/>
      <c r="F102" s="90"/>
      <c r="G102" s="214" t="s">
        <v>443</v>
      </c>
      <c r="H102" s="91">
        <v>3559765050</v>
      </c>
    </row>
    <row r="103" spans="1:8" s="72" customFormat="1" ht="20.100000000000001" customHeight="1">
      <c r="A103" s="86"/>
      <c r="B103" s="86"/>
      <c r="C103" s="86"/>
      <c r="D103" s="89"/>
      <c r="E103" s="89"/>
      <c r="F103" s="90"/>
      <c r="G103" s="214" t="s">
        <v>442</v>
      </c>
      <c r="H103" s="91">
        <v>1447509695</v>
      </c>
    </row>
    <row r="104" spans="1:8" s="72" customFormat="1" ht="20.100000000000001" customHeight="1">
      <c r="A104" s="86"/>
      <c r="B104" s="86"/>
      <c r="C104" s="86"/>
      <c r="D104" s="89"/>
      <c r="E104" s="89"/>
      <c r="F104" s="90"/>
      <c r="G104" s="214" t="s">
        <v>432</v>
      </c>
      <c r="H104" s="91">
        <v>617326280</v>
      </c>
    </row>
    <row r="105" spans="1:8" s="72" customFormat="1" ht="20.100000000000001" customHeight="1">
      <c r="A105" s="86"/>
      <c r="B105" s="86"/>
      <c r="C105" s="86"/>
      <c r="D105" s="89"/>
      <c r="E105" s="89"/>
      <c r="F105" s="90"/>
      <c r="G105" s="214" t="s">
        <v>433</v>
      </c>
      <c r="H105" s="91">
        <v>2065689670</v>
      </c>
    </row>
    <row r="106" spans="1:8" s="72" customFormat="1" ht="20.100000000000001" customHeight="1">
      <c r="A106" s="86"/>
      <c r="B106" s="86"/>
      <c r="C106" s="86"/>
      <c r="D106" s="89"/>
      <c r="E106" s="89"/>
      <c r="F106" s="90"/>
      <c r="G106" s="214" t="s">
        <v>434</v>
      </c>
      <c r="H106" s="91">
        <v>725928030</v>
      </c>
    </row>
    <row r="107" spans="1:8" s="72" customFormat="1" ht="20.100000000000001" customHeight="1">
      <c r="A107" s="86"/>
      <c r="B107" s="86"/>
      <c r="C107" s="86"/>
      <c r="D107" s="89"/>
      <c r="E107" s="89"/>
      <c r="F107" s="90"/>
      <c r="G107" s="214" t="s">
        <v>435</v>
      </c>
      <c r="H107" s="91">
        <v>950057560</v>
      </c>
    </row>
    <row r="108" spans="1:8" s="72" customFormat="1" ht="20.100000000000001" customHeight="1">
      <c r="A108" s="86"/>
      <c r="B108" s="86"/>
      <c r="C108" s="86"/>
      <c r="D108" s="89"/>
      <c r="E108" s="89"/>
      <c r="F108" s="90"/>
      <c r="G108" s="214" t="s">
        <v>436</v>
      </c>
      <c r="H108" s="91">
        <v>1214672040</v>
      </c>
    </row>
    <row r="109" spans="1:8" s="72" customFormat="1" ht="20.100000000000001" customHeight="1">
      <c r="A109" s="86"/>
      <c r="B109" s="86"/>
      <c r="C109" s="86"/>
      <c r="D109" s="89"/>
      <c r="E109" s="89"/>
      <c r="F109" s="90"/>
      <c r="G109" s="214" t="s">
        <v>437</v>
      </c>
      <c r="H109" s="91">
        <v>1799370150</v>
      </c>
    </row>
    <row r="110" spans="1:8" s="72" customFormat="1" ht="20.100000000000001" customHeight="1">
      <c r="A110" s="86"/>
      <c r="B110" s="86"/>
      <c r="C110" s="86"/>
      <c r="D110" s="89"/>
      <c r="E110" s="89"/>
      <c r="F110" s="90"/>
      <c r="G110" s="214" t="s">
        <v>441</v>
      </c>
      <c r="H110" s="91">
        <v>1317140180</v>
      </c>
    </row>
    <row r="111" spans="1:8" s="72" customFormat="1" ht="20.100000000000001" customHeight="1">
      <c r="A111" s="86"/>
      <c r="B111" s="86"/>
      <c r="C111" s="86"/>
      <c r="D111" s="89"/>
      <c r="E111" s="89"/>
      <c r="F111" s="90"/>
      <c r="G111" s="214" t="s">
        <v>438</v>
      </c>
      <c r="H111" s="91">
        <v>1705683860</v>
      </c>
    </row>
    <row r="112" spans="1:8" s="72" customFormat="1" ht="20.100000000000001" customHeight="1">
      <c r="A112" s="86"/>
      <c r="B112" s="86"/>
      <c r="C112" s="86"/>
      <c r="D112" s="89"/>
      <c r="E112" s="89"/>
      <c r="F112" s="90"/>
      <c r="G112" s="214" t="s">
        <v>440</v>
      </c>
      <c r="H112" s="91">
        <v>244309000</v>
      </c>
    </row>
    <row r="113" spans="1:8" s="72" customFormat="1" ht="20.100000000000001" customHeight="1">
      <c r="A113" s="86"/>
      <c r="B113" s="86"/>
      <c r="C113" s="86"/>
      <c r="D113" s="89"/>
      <c r="E113" s="89"/>
      <c r="F113" s="90"/>
      <c r="G113" s="214" t="s">
        <v>439</v>
      </c>
      <c r="H113" s="202">
        <v>213250330</v>
      </c>
    </row>
    <row r="114" spans="1:8" s="72" customFormat="1" ht="20.100000000000001" customHeight="1">
      <c r="A114" s="94"/>
      <c r="B114" s="94"/>
      <c r="C114" s="96"/>
      <c r="D114" s="79"/>
      <c r="E114" s="79"/>
      <c r="F114" s="80"/>
      <c r="G114" s="198" t="s">
        <v>331</v>
      </c>
      <c r="H114" s="81">
        <f>SUM(H101:H113)</f>
        <v>20063531115</v>
      </c>
    </row>
    <row r="115" spans="1:8" s="72" customFormat="1" ht="20.100000000000001" customHeight="1">
      <c r="A115" s="94"/>
      <c r="B115" s="94"/>
      <c r="C115" s="97" t="s">
        <v>444</v>
      </c>
      <c r="D115" s="89">
        <f>H127</f>
        <v>16244760</v>
      </c>
      <c r="E115" s="89">
        <v>16244760</v>
      </c>
      <c r="F115" s="90">
        <f>SUM(D115-E115)</f>
        <v>0</v>
      </c>
      <c r="G115" s="187" t="s">
        <v>385</v>
      </c>
      <c r="H115" s="91">
        <v>2687240</v>
      </c>
    </row>
    <row r="116" spans="1:8" s="38" customFormat="1" ht="20.100000000000001" customHeight="1">
      <c r="A116" s="52"/>
      <c r="B116" s="52"/>
      <c r="C116" s="52" t="s">
        <v>445</v>
      </c>
      <c r="D116" s="57"/>
      <c r="E116" s="57"/>
      <c r="F116" s="58"/>
      <c r="G116" s="187" t="s">
        <v>387</v>
      </c>
      <c r="H116" s="60">
        <v>2509170</v>
      </c>
    </row>
    <row r="117" spans="1:8" s="38" customFormat="1" ht="20.100000000000001" customHeight="1">
      <c r="A117" s="52"/>
      <c r="B117" s="52"/>
      <c r="C117" s="52"/>
      <c r="D117" s="57"/>
      <c r="E117" s="57"/>
      <c r="F117" s="58"/>
      <c r="G117" s="187" t="s">
        <v>388</v>
      </c>
      <c r="H117" s="60">
        <v>2151130</v>
      </c>
    </row>
    <row r="118" spans="1:8" s="38" customFormat="1" ht="20.100000000000001" customHeight="1">
      <c r="A118" s="52"/>
      <c r="B118" s="52"/>
      <c r="C118" s="52"/>
      <c r="D118" s="57"/>
      <c r="E118" s="57"/>
      <c r="F118" s="58"/>
      <c r="G118" s="187" t="s">
        <v>389</v>
      </c>
      <c r="H118" s="60">
        <v>2350040</v>
      </c>
    </row>
    <row r="119" spans="1:8" s="38" customFormat="1" ht="20.100000000000001" customHeight="1">
      <c r="A119" s="52"/>
      <c r="B119" s="52"/>
      <c r="C119" s="52"/>
      <c r="D119" s="57"/>
      <c r="E119" s="57"/>
      <c r="F119" s="58"/>
      <c r="G119" s="187" t="s">
        <v>390</v>
      </c>
      <c r="H119" s="60">
        <v>974970</v>
      </c>
    </row>
    <row r="120" spans="1:8" s="38" customFormat="1" ht="20.100000000000001" customHeight="1">
      <c r="A120" s="52"/>
      <c r="B120" s="52"/>
      <c r="C120" s="52"/>
      <c r="D120" s="57"/>
      <c r="E120" s="57"/>
      <c r="F120" s="58"/>
      <c r="G120" s="187" t="s">
        <v>391</v>
      </c>
      <c r="H120" s="60">
        <v>800650</v>
      </c>
    </row>
    <row r="121" spans="1:8" s="38" customFormat="1" ht="20.100000000000001" customHeight="1">
      <c r="A121" s="52"/>
      <c r="B121" s="52"/>
      <c r="C121" s="52"/>
      <c r="D121" s="57"/>
      <c r="E121" s="57"/>
      <c r="F121" s="58"/>
      <c r="G121" s="187" t="s">
        <v>392</v>
      </c>
      <c r="H121" s="60">
        <v>976700</v>
      </c>
    </row>
    <row r="122" spans="1:8" s="38" customFormat="1" ht="20.100000000000001" customHeight="1">
      <c r="A122" s="52"/>
      <c r="B122" s="52"/>
      <c r="C122" s="52"/>
      <c r="D122" s="57"/>
      <c r="E122" s="57"/>
      <c r="F122" s="58"/>
      <c r="G122" s="187" t="s">
        <v>393</v>
      </c>
      <c r="H122" s="60">
        <v>975750</v>
      </c>
    </row>
    <row r="123" spans="1:8" s="38" customFormat="1" ht="20.100000000000001" customHeight="1">
      <c r="A123" s="52"/>
      <c r="B123" s="52"/>
      <c r="C123" s="52"/>
      <c r="D123" s="57"/>
      <c r="E123" s="57"/>
      <c r="F123" s="58"/>
      <c r="G123" s="187" t="s">
        <v>394</v>
      </c>
      <c r="H123" s="60">
        <v>977390</v>
      </c>
    </row>
    <row r="124" spans="1:8" s="38" customFormat="1" ht="20.100000000000001" customHeight="1">
      <c r="A124" s="52"/>
      <c r="B124" s="52"/>
      <c r="C124" s="52"/>
      <c r="D124" s="57"/>
      <c r="E124" s="57"/>
      <c r="F124" s="58"/>
      <c r="G124" s="187" t="s">
        <v>395</v>
      </c>
      <c r="H124" s="60">
        <v>1188440</v>
      </c>
    </row>
    <row r="125" spans="1:8" s="38" customFormat="1" ht="20.100000000000001" customHeight="1">
      <c r="A125" s="52"/>
      <c r="B125" s="52"/>
      <c r="C125" s="52"/>
      <c r="D125" s="57"/>
      <c r="E125" s="57"/>
      <c r="F125" s="58"/>
      <c r="G125" s="187" t="s">
        <v>396</v>
      </c>
      <c r="H125" s="60">
        <v>374570</v>
      </c>
    </row>
    <row r="126" spans="1:8" s="38" customFormat="1" ht="20.100000000000001" customHeight="1">
      <c r="A126" s="52"/>
      <c r="B126" s="52"/>
      <c r="C126" s="52"/>
      <c r="D126" s="57"/>
      <c r="E126" s="57"/>
      <c r="F126" s="58"/>
      <c r="G126" s="187" t="s">
        <v>397</v>
      </c>
      <c r="H126" s="60">
        <v>278710</v>
      </c>
    </row>
    <row r="127" spans="1:8" s="72" customFormat="1" ht="20.100000000000001" customHeight="1">
      <c r="A127" s="94"/>
      <c r="B127" s="94"/>
      <c r="C127" s="96"/>
      <c r="D127" s="79"/>
      <c r="E127" s="79"/>
      <c r="F127" s="80"/>
      <c r="G127" s="198" t="s">
        <v>3</v>
      </c>
      <c r="H127" s="81">
        <f>SUM(H115:H126)</f>
        <v>16244760</v>
      </c>
    </row>
    <row r="128" spans="1:8" s="72" customFormat="1" ht="20.100000000000001" customHeight="1">
      <c r="A128" s="94"/>
      <c r="B128" s="94"/>
      <c r="C128" s="86" t="s">
        <v>236</v>
      </c>
      <c r="D128" s="89">
        <f>H137</f>
        <v>682102480</v>
      </c>
      <c r="E128" s="89">
        <v>682102480</v>
      </c>
      <c r="F128" s="90">
        <f>SUM(D128-E128)</f>
        <v>0</v>
      </c>
      <c r="G128" s="187" t="s">
        <v>386</v>
      </c>
      <c r="H128" s="91">
        <v>11471870</v>
      </c>
    </row>
    <row r="129" spans="1:8" s="38" customFormat="1" ht="20.100000000000001" customHeight="1">
      <c r="A129" s="52"/>
      <c r="B129" s="52"/>
      <c r="C129" s="52"/>
      <c r="D129" s="57"/>
      <c r="E129" s="57"/>
      <c r="F129" s="58"/>
      <c r="G129" s="187" t="s">
        <v>398</v>
      </c>
      <c r="H129" s="60">
        <v>72430130</v>
      </c>
    </row>
    <row r="130" spans="1:8" s="38" customFormat="1" ht="20.100000000000001" customHeight="1">
      <c r="A130" s="52"/>
      <c r="B130" s="52"/>
      <c r="C130" s="52"/>
      <c r="D130" s="57"/>
      <c r="E130" s="57"/>
      <c r="F130" s="58"/>
      <c r="G130" s="187" t="s">
        <v>399</v>
      </c>
      <c r="H130" s="60">
        <v>111360000</v>
      </c>
    </row>
    <row r="131" spans="1:8" s="38" customFormat="1" ht="20.100000000000001" customHeight="1">
      <c r="A131" s="52"/>
      <c r="B131" s="52"/>
      <c r="C131" s="52"/>
      <c r="D131" s="57"/>
      <c r="E131" s="57"/>
      <c r="F131" s="58"/>
      <c r="G131" s="187" t="s">
        <v>400</v>
      </c>
      <c r="H131" s="60">
        <v>241372310</v>
      </c>
    </row>
    <row r="132" spans="1:8" s="38" customFormat="1" ht="20.100000000000001" customHeight="1">
      <c r="A132" s="52"/>
      <c r="B132" s="52"/>
      <c r="C132" s="52"/>
      <c r="D132" s="57"/>
      <c r="E132" s="57"/>
      <c r="F132" s="58"/>
      <c r="G132" s="187" t="s">
        <v>401</v>
      </c>
      <c r="H132" s="60">
        <v>103068570</v>
      </c>
    </row>
    <row r="133" spans="1:8" s="38" customFormat="1" ht="20.100000000000001" customHeight="1">
      <c r="A133" s="52"/>
      <c r="B133" s="52"/>
      <c r="C133" s="52"/>
      <c r="D133" s="57"/>
      <c r="E133" s="57"/>
      <c r="F133" s="58"/>
      <c r="G133" s="187" t="s">
        <v>402</v>
      </c>
      <c r="H133" s="60">
        <v>2265600</v>
      </c>
    </row>
    <row r="134" spans="1:8" s="38" customFormat="1" ht="20.100000000000001" customHeight="1">
      <c r="A134" s="52"/>
      <c r="B134" s="52"/>
      <c r="C134" s="52"/>
      <c r="D134" s="57"/>
      <c r="E134" s="57"/>
      <c r="F134" s="58"/>
      <c r="G134" s="187" t="s">
        <v>403</v>
      </c>
      <c r="H134" s="60">
        <v>15872000</v>
      </c>
    </row>
    <row r="135" spans="1:8" s="38" customFormat="1" ht="20.100000000000001" customHeight="1">
      <c r="A135" s="52"/>
      <c r="B135" s="52"/>
      <c r="C135" s="52"/>
      <c r="D135" s="57"/>
      <c r="E135" s="57"/>
      <c r="F135" s="58"/>
      <c r="G135" s="187" t="s">
        <v>404</v>
      </c>
      <c r="H135" s="60">
        <v>71214000</v>
      </c>
    </row>
    <row r="136" spans="1:8" s="38" customFormat="1" ht="20.100000000000001" customHeight="1">
      <c r="A136" s="52"/>
      <c r="B136" s="52"/>
      <c r="C136" s="52"/>
      <c r="D136" s="57"/>
      <c r="E136" s="57"/>
      <c r="F136" s="58"/>
      <c r="G136" s="187" t="s">
        <v>405</v>
      </c>
      <c r="H136" s="60">
        <v>53048000</v>
      </c>
    </row>
    <row r="137" spans="1:8" s="72" customFormat="1" ht="20.100000000000001" customHeight="1">
      <c r="A137" s="94"/>
      <c r="B137" s="94"/>
      <c r="C137" s="96"/>
      <c r="D137" s="79"/>
      <c r="E137" s="79"/>
      <c r="F137" s="80"/>
      <c r="G137" s="198" t="s">
        <v>331</v>
      </c>
      <c r="H137" s="81">
        <f>SUM(H128:H136)</f>
        <v>682102480</v>
      </c>
    </row>
    <row r="138" spans="1:8" s="72" customFormat="1" ht="20.100000000000001" customHeight="1">
      <c r="A138" s="94"/>
      <c r="B138" s="94"/>
      <c r="C138" s="97" t="s">
        <v>237</v>
      </c>
      <c r="D138" s="89">
        <f>H139</f>
        <v>0</v>
      </c>
      <c r="E138" s="89">
        <v>0</v>
      </c>
      <c r="F138" s="90">
        <f>SUM(D138-E138)</f>
        <v>0</v>
      </c>
      <c r="G138" s="187" t="s">
        <v>330</v>
      </c>
      <c r="H138" s="91">
        <v>0</v>
      </c>
    </row>
    <row r="139" spans="1:8" s="72" customFormat="1" ht="20.100000000000001" customHeight="1">
      <c r="A139" s="94"/>
      <c r="B139" s="94"/>
      <c r="C139" s="96"/>
      <c r="D139" s="79"/>
      <c r="E139" s="79"/>
      <c r="F139" s="80"/>
      <c r="G139" s="198" t="s">
        <v>331</v>
      </c>
      <c r="H139" s="81">
        <f>SUM(H138:H138)</f>
        <v>0</v>
      </c>
    </row>
    <row r="140" spans="1:8" s="72" customFormat="1" ht="24">
      <c r="A140" s="94"/>
      <c r="B140" s="94"/>
      <c r="C140" s="284" t="s">
        <v>238</v>
      </c>
      <c r="D140" s="83">
        <v>0</v>
      </c>
      <c r="E140" s="83">
        <v>0</v>
      </c>
      <c r="F140" s="84">
        <f>SUM(D140-E140)</f>
        <v>0</v>
      </c>
      <c r="G140" s="184"/>
      <c r="H140" s="85"/>
    </row>
    <row r="141" spans="1:8" s="72" customFormat="1" ht="20.100000000000001" customHeight="1">
      <c r="A141" s="98"/>
      <c r="B141" s="98"/>
      <c r="C141" s="97" t="s">
        <v>239</v>
      </c>
      <c r="D141" s="89">
        <v>0</v>
      </c>
      <c r="E141" s="89">
        <v>0</v>
      </c>
      <c r="F141" s="90">
        <f>SUM(D141-E141)</f>
        <v>0</v>
      </c>
      <c r="G141" s="187"/>
      <c r="H141" s="91"/>
    </row>
    <row r="142" spans="1:8" s="72" customFormat="1" ht="20.100000000000001" customHeight="1">
      <c r="A142" s="325" t="s">
        <v>108</v>
      </c>
      <c r="B142" s="325"/>
      <c r="C142" s="326"/>
      <c r="D142" s="83">
        <f>D143</f>
        <v>381000000</v>
      </c>
      <c r="E142" s="83">
        <f>E143</f>
        <v>381000000</v>
      </c>
      <c r="F142" s="84">
        <f t="shared" ref="F142:F165" si="3">SUM(D142-E142)</f>
        <v>0</v>
      </c>
      <c r="G142" s="184"/>
      <c r="H142" s="85"/>
    </row>
    <row r="143" spans="1:8" s="72" customFormat="1" ht="20.100000000000001" customHeight="1">
      <c r="A143" s="82"/>
      <c r="B143" s="326" t="s">
        <v>109</v>
      </c>
      <c r="C143" s="326"/>
      <c r="D143" s="83">
        <f>SUM(D144:D146)</f>
        <v>381000000</v>
      </c>
      <c r="E143" s="83">
        <f>SUM(E144:E146)</f>
        <v>381000000</v>
      </c>
      <c r="F143" s="84">
        <f t="shared" si="3"/>
        <v>0</v>
      </c>
      <c r="G143" s="184"/>
      <c r="H143" s="85"/>
    </row>
    <row r="144" spans="1:8" s="72" customFormat="1" ht="20.100000000000001" customHeight="1">
      <c r="A144" s="86"/>
      <c r="B144" s="82"/>
      <c r="C144" s="168" t="s">
        <v>110</v>
      </c>
      <c r="D144" s="83">
        <v>0</v>
      </c>
      <c r="E144" s="83">
        <v>0</v>
      </c>
      <c r="F144" s="84">
        <f t="shared" si="3"/>
        <v>0</v>
      </c>
      <c r="G144" s="184"/>
      <c r="H144" s="85"/>
    </row>
    <row r="145" spans="1:8" s="72" customFormat="1" ht="20.100000000000001" customHeight="1">
      <c r="A145" s="86"/>
      <c r="B145" s="86"/>
      <c r="C145" s="168" t="s">
        <v>111</v>
      </c>
      <c r="D145" s="79">
        <v>0</v>
      </c>
      <c r="E145" s="79">
        <v>0</v>
      </c>
      <c r="F145" s="80">
        <f t="shared" si="3"/>
        <v>0</v>
      </c>
      <c r="G145" s="185"/>
      <c r="H145" s="81"/>
    </row>
    <row r="146" spans="1:8" s="72" customFormat="1" ht="20.100000000000001" customHeight="1">
      <c r="A146" s="86"/>
      <c r="B146" s="86"/>
      <c r="C146" s="82" t="s">
        <v>112</v>
      </c>
      <c r="D146" s="89">
        <f>H148</f>
        <v>381000000</v>
      </c>
      <c r="E146" s="89">
        <v>381000000</v>
      </c>
      <c r="F146" s="90">
        <f t="shared" si="3"/>
        <v>0</v>
      </c>
      <c r="G146" s="187" t="s">
        <v>456</v>
      </c>
      <c r="H146" s="91">
        <v>13000000</v>
      </c>
    </row>
    <row r="147" spans="1:8" s="72" customFormat="1" ht="20.100000000000001" customHeight="1">
      <c r="A147" s="86"/>
      <c r="B147" s="86"/>
      <c r="C147" s="283"/>
      <c r="D147" s="89"/>
      <c r="E147" s="89"/>
      <c r="F147" s="90"/>
      <c r="G147" s="187" t="s">
        <v>347</v>
      </c>
      <c r="H147" s="91">
        <v>368000000</v>
      </c>
    </row>
    <row r="148" spans="1:8" s="72" customFormat="1" ht="20.100000000000001" customHeight="1">
      <c r="A148" s="168"/>
      <c r="B148" s="168"/>
      <c r="D148" s="79"/>
      <c r="E148" s="79"/>
      <c r="F148" s="80"/>
      <c r="G148" s="198" t="s">
        <v>331</v>
      </c>
      <c r="H148" s="81">
        <f>SUM(H146:H147)</f>
        <v>381000000</v>
      </c>
    </row>
    <row r="149" spans="1:8" s="72" customFormat="1" ht="20.100000000000001" customHeight="1">
      <c r="A149" s="326" t="s">
        <v>113</v>
      </c>
      <c r="B149" s="326"/>
      <c r="C149" s="326"/>
      <c r="D149" s="83">
        <f>D150</f>
        <v>0</v>
      </c>
      <c r="E149" s="83">
        <f>E150</f>
        <v>0</v>
      </c>
      <c r="F149" s="84">
        <f t="shared" si="3"/>
        <v>0</v>
      </c>
      <c r="G149" s="184"/>
      <c r="H149" s="85"/>
    </row>
    <row r="150" spans="1:8" s="72" customFormat="1" ht="20.100000000000001" customHeight="1">
      <c r="A150" s="82"/>
      <c r="B150" s="326" t="s">
        <v>114</v>
      </c>
      <c r="C150" s="326"/>
      <c r="D150" s="83">
        <f>D151</f>
        <v>0</v>
      </c>
      <c r="E150" s="83">
        <f>E151</f>
        <v>0</v>
      </c>
      <c r="F150" s="84">
        <f t="shared" si="3"/>
        <v>0</v>
      </c>
      <c r="G150" s="184"/>
      <c r="H150" s="85"/>
    </row>
    <row r="151" spans="1:8" s="72" customFormat="1" ht="20.100000000000001" customHeight="1">
      <c r="A151" s="86"/>
      <c r="B151" s="82"/>
      <c r="C151" s="167" t="s">
        <v>115</v>
      </c>
      <c r="D151" s="83">
        <v>0</v>
      </c>
      <c r="E151" s="83">
        <v>0</v>
      </c>
      <c r="F151" s="84">
        <f t="shared" si="3"/>
        <v>0</v>
      </c>
      <c r="G151" s="184"/>
      <c r="H151" s="85"/>
    </row>
    <row r="152" spans="1:8" s="72" customFormat="1" ht="20.100000000000001" customHeight="1">
      <c r="A152" s="326" t="s">
        <v>116</v>
      </c>
      <c r="B152" s="326"/>
      <c r="C152" s="326"/>
      <c r="D152" s="83">
        <f>D153</f>
        <v>0</v>
      </c>
      <c r="E152" s="83">
        <f>E153</f>
        <v>0</v>
      </c>
      <c r="F152" s="84">
        <f t="shared" si="3"/>
        <v>0</v>
      </c>
      <c r="G152" s="184"/>
      <c r="H152" s="85"/>
    </row>
    <row r="153" spans="1:8" s="72" customFormat="1" ht="20.100000000000001" customHeight="1">
      <c r="A153" s="82"/>
      <c r="B153" s="326" t="s">
        <v>117</v>
      </c>
      <c r="C153" s="326"/>
      <c r="D153" s="83">
        <f>SUM(D154:D156)</f>
        <v>0</v>
      </c>
      <c r="E153" s="83">
        <f t="shared" ref="E153:F153" si="4">SUM(E154:E156)</f>
        <v>0</v>
      </c>
      <c r="F153" s="83">
        <f t="shared" si="4"/>
        <v>0</v>
      </c>
      <c r="G153" s="184"/>
      <c r="H153" s="85"/>
    </row>
    <row r="154" spans="1:8" s="72" customFormat="1" ht="20.100000000000001" customHeight="1">
      <c r="A154" s="86"/>
      <c r="B154" s="82"/>
      <c r="C154" s="167" t="s">
        <v>118</v>
      </c>
      <c r="D154" s="83">
        <v>0</v>
      </c>
      <c r="E154" s="83">
        <v>0</v>
      </c>
      <c r="F154" s="84">
        <f t="shared" si="3"/>
        <v>0</v>
      </c>
      <c r="G154" s="184"/>
      <c r="H154" s="85"/>
    </row>
    <row r="155" spans="1:8" s="72" customFormat="1" ht="20.100000000000001" customHeight="1">
      <c r="A155" s="86"/>
      <c r="B155" s="86"/>
      <c r="C155" s="245" t="s">
        <v>240</v>
      </c>
      <c r="D155" s="83">
        <v>0</v>
      </c>
      <c r="E155" s="83">
        <v>0</v>
      </c>
      <c r="F155" s="84">
        <f>D155-E155</f>
        <v>0</v>
      </c>
      <c r="G155" s="184"/>
      <c r="H155" s="85"/>
    </row>
    <row r="156" spans="1:8" s="72" customFormat="1" ht="24">
      <c r="A156" s="168"/>
      <c r="B156" s="168"/>
      <c r="C156" s="252" t="s">
        <v>241</v>
      </c>
      <c r="D156" s="83">
        <v>0</v>
      </c>
      <c r="E156" s="83">
        <v>0</v>
      </c>
      <c r="F156" s="84">
        <f t="shared" si="3"/>
        <v>0</v>
      </c>
      <c r="G156" s="184"/>
      <c r="H156" s="85"/>
    </row>
    <row r="157" spans="1:8" s="72" customFormat="1" ht="20.100000000000001" customHeight="1">
      <c r="A157" s="326" t="s">
        <v>119</v>
      </c>
      <c r="B157" s="326"/>
      <c r="C157" s="326"/>
      <c r="D157" s="83">
        <f>D158</f>
        <v>0</v>
      </c>
      <c r="E157" s="83">
        <f>E158</f>
        <v>0</v>
      </c>
      <c r="F157" s="84">
        <f t="shared" si="3"/>
        <v>0</v>
      </c>
      <c r="G157" s="184"/>
      <c r="H157" s="85"/>
    </row>
    <row r="158" spans="1:8" s="72" customFormat="1" ht="20.100000000000001" customHeight="1">
      <c r="A158" s="82"/>
      <c r="B158" s="326" t="s">
        <v>120</v>
      </c>
      <c r="C158" s="326"/>
      <c r="D158" s="83">
        <f>D159</f>
        <v>0</v>
      </c>
      <c r="E158" s="83">
        <f>E159</f>
        <v>0</v>
      </c>
      <c r="F158" s="84">
        <f t="shared" si="3"/>
        <v>0</v>
      </c>
      <c r="G158" s="184"/>
      <c r="H158" s="85"/>
    </row>
    <row r="159" spans="1:8" s="72" customFormat="1" ht="20.100000000000001" customHeight="1">
      <c r="A159" s="86"/>
      <c r="B159" s="86"/>
      <c r="C159" s="86" t="s">
        <v>120</v>
      </c>
      <c r="D159" s="89">
        <v>0</v>
      </c>
      <c r="E159" s="89">
        <v>0</v>
      </c>
      <c r="F159" s="90">
        <f t="shared" si="3"/>
        <v>0</v>
      </c>
      <c r="G159" s="187"/>
      <c r="H159" s="91"/>
    </row>
    <row r="160" spans="1:8" s="72" customFormat="1" ht="20.100000000000001" customHeight="1">
      <c r="A160" s="326" t="s">
        <v>121</v>
      </c>
      <c r="B160" s="326"/>
      <c r="C160" s="326"/>
      <c r="D160" s="83">
        <f>D161</f>
        <v>0</v>
      </c>
      <c r="E160" s="83">
        <f>E161</f>
        <v>0</v>
      </c>
      <c r="F160" s="84">
        <f t="shared" si="3"/>
        <v>0</v>
      </c>
      <c r="G160" s="184"/>
      <c r="H160" s="85"/>
    </row>
    <row r="161" spans="1:9" s="72" customFormat="1" ht="20.100000000000001" customHeight="1">
      <c r="A161" s="82"/>
      <c r="B161" s="326" t="s">
        <v>122</v>
      </c>
      <c r="C161" s="326"/>
      <c r="D161" s="83">
        <f>D162+D163+D164+D165</f>
        <v>0</v>
      </c>
      <c r="E161" s="83">
        <f>E162+E163+E164+E165</f>
        <v>0</v>
      </c>
      <c r="F161" s="84">
        <f t="shared" si="3"/>
        <v>0</v>
      </c>
      <c r="G161" s="184"/>
      <c r="H161" s="85"/>
    </row>
    <row r="162" spans="1:9" s="72" customFormat="1" ht="20.100000000000001" customHeight="1">
      <c r="A162" s="86"/>
      <c r="B162" s="82"/>
      <c r="C162" s="167" t="s">
        <v>123</v>
      </c>
      <c r="D162" s="83">
        <v>0</v>
      </c>
      <c r="E162" s="83">
        <v>0</v>
      </c>
      <c r="F162" s="84">
        <f t="shared" si="3"/>
        <v>0</v>
      </c>
      <c r="G162" s="184"/>
      <c r="H162" s="85"/>
    </row>
    <row r="163" spans="1:9" s="72" customFormat="1" ht="20.100000000000001" customHeight="1">
      <c r="A163" s="86"/>
      <c r="B163" s="86"/>
      <c r="C163" s="167" t="s">
        <v>124</v>
      </c>
      <c r="D163" s="83">
        <v>0</v>
      </c>
      <c r="E163" s="83">
        <v>0</v>
      </c>
      <c r="F163" s="84">
        <f t="shared" si="3"/>
        <v>0</v>
      </c>
      <c r="G163" s="184"/>
      <c r="H163" s="85"/>
    </row>
    <row r="164" spans="1:9" s="72" customFormat="1" ht="20.100000000000001" customHeight="1">
      <c r="A164" s="86"/>
      <c r="B164" s="86"/>
      <c r="C164" s="167" t="s">
        <v>125</v>
      </c>
      <c r="D164" s="83">
        <v>0</v>
      </c>
      <c r="E164" s="83">
        <v>0</v>
      </c>
      <c r="F164" s="84">
        <f t="shared" si="3"/>
        <v>0</v>
      </c>
      <c r="G164" s="215"/>
      <c r="H164" s="99"/>
      <c r="I164" s="216"/>
    </row>
    <row r="165" spans="1:9" s="72" customFormat="1" ht="20.100000000000001" customHeight="1">
      <c r="A165" s="86"/>
      <c r="B165" s="86"/>
      <c r="C165" s="82" t="s">
        <v>126</v>
      </c>
      <c r="D165" s="87">
        <v>0</v>
      </c>
      <c r="E165" s="87">
        <v>0</v>
      </c>
      <c r="F165" s="88">
        <f t="shared" si="3"/>
        <v>0</v>
      </c>
      <c r="G165" s="207" t="s">
        <v>345</v>
      </c>
      <c r="H165" s="92">
        <v>0</v>
      </c>
    </row>
    <row r="166" spans="1:9" s="72" customFormat="1" ht="20.100000000000001" customHeight="1">
      <c r="A166" s="86"/>
      <c r="B166" s="86"/>
      <c r="C166" s="86"/>
      <c r="D166" s="89"/>
      <c r="E166" s="89"/>
      <c r="F166" s="90"/>
      <c r="G166" s="198" t="s">
        <v>3</v>
      </c>
      <c r="H166" s="81">
        <f>SUM(H165:H165)</f>
        <v>0</v>
      </c>
    </row>
    <row r="167" spans="1:9" s="72" customFormat="1" ht="20.100000000000001" customHeight="1">
      <c r="A167" s="326" t="s">
        <v>127</v>
      </c>
      <c r="B167" s="326"/>
      <c r="C167" s="326"/>
      <c r="D167" s="83">
        <f>D168</f>
        <v>0</v>
      </c>
      <c r="E167" s="83">
        <f>E168</f>
        <v>367880000</v>
      </c>
      <c r="F167" s="84">
        <f>SUM(D167-E167)</f>
        <v>-367880000</v>
      </c>
      <c r="G167" s="184"/>
      <c r="H167" s="85"/>
    </row>
    <row r="168" spans="1:9" s="72" customFormat="1" ht="20.100000000000001" customHeight="1">
      <c r="A168" s="82"/>
      <c r="B168" s="326" t="s">
        <v>128</v>
      </c>
      <c r="C168" s="326"/>
      <c r="D168" s="83">
        <f>D169</f>
        <v>0</v>
      </c>
      <c r="E168" s="83">
        <f>E169</f>
        <v>367880000</v>
      </c>
      <c r="F168" s="84">
        <f>SUM(D168-E168)</f>
        <v>-367880000</v>
      </c>
      <c r="G168" s="184"/>
      <c r="H168" s="85"/>
    </row>
    <row r="169" spans="1:9" s="72" customFormat="1" ht="20.100000000000001" customHeight="1">
      <c r="A169" s="86"/>
      <c r="B169" s="82"/>
      <c r="C169" s="82" t="s">
        <v>128</v>
      </c>
      <c r="D169" s="87">
        <v>0</v>
      </c>
      <c r="E169" s="87">
        <v>367880000</v>
      </c>
      <c r="F169" s="88">
        <f>SUM(D169-E169)</f>
        <v>-367880000</v>
      </c>
      <c r="G169" s="186"/>
      <c r="H169" s="68"/>
    </row>
    <row r="170" spans="1:9" s="72" customFormat="1" ht="20.100000000000001" customHeight="1">
      <c r="A170" s="327" t="s">
        <v>129</v>
      </c>
      <c r="B170" s="328"/>
      <c r="C170" s="329"/>
      <c r="D170" s="73">
        <f>D167+D160+D157+D152+D149+D142+D85+D60+D14+D6</f>
        <v>33088062420</v>
      </c>
      <c r="E170" s="73">
        <f>E167+E160+E157+E152+E149+E142+E85+E60+E14+E6</f>
        <v>34516585000</v>
      </c>
      <c r="F170" s="74">
        <f>SUM(D170-E170)</f>
        <v>-1428522580</v>
      </c>
      <c r="G170" s="218"/>
      <c r="H170" s="75"/>
    </row>
    <row r="171" spans="1:9" ht="18" customHeight="1">
      <c r="D171" s="76"/>
      <c r="H171" s="77"/>
    </row>
    <row r="172" spans="1:9" ht="18" customHeight="1">
      <c r="D172" s="78"/>
      <c r="H172" s="77"/>
    </row>
  </sheetData>
  <mergeCells count="30">
    <mergeCell ref="A6:C6"/>
    <mergeCell ref="B7:C7"/>
    <mergeCell ref="C1:D1"/>
    <mergeCell ref="A160:C160"/>
    <mergeCell ref="A14:C14"/>
    <mergeCell ref="B15:C15"/>
    <mergeCell ref="B27:C27"/>
    <mergeCell ref="A60:C60"/>
    <mergeCell ref="A2:H2"/>
    <mergeCell ref="A4:C4"/>
    <mergeCell ref="D4:D5"/>
    <mergeCell ref="E4:E5"/>
    <mergeCell ref="F4:F5"/>
    <mergeCell ref="G4:H5"/>
    <mergeCell ref="B61:C61"/>
    <mergeCell ref="B65:C65"/>
    <mergeCell ref="A85:C85"/>
    <mergeCell ref="B86:C86"/>
    <mergeCell ref="A142:C142"/>
    <mergeCell ref="A170:C170"/>
    <mergeCell ref="A149:C149"/>
    <mergeCell ref="B150:C150"/>
    <mergeCell ref="A152:C152"/>
    <mergeCell ref="B153:C153"/>
    <mergeCell ref="A157:C157"/>
    <mergeCell ref="B158:C158"/>
    <mergeCell ref="B161:C161"/>
    <mergeCell ref="A167:C167"/>
    <mergeCell ref="B168:C168"/>
    <mergeCell ref="B143:C143"/>
  </mergeCells>
  <phoneticPr fontId="8" type="noConversion"/>
  <printOptions horizontalCentered="1"/>
  <pageMargins left="0.35433070866141736" right="0.31496062992125984" top="1.0236220472440944" bottom="0.82677165354330717" header="0.51181102362204722" footer="0.31496062992125984"/>
  <pageSetup paperSize="9" scale="64" orientation="portrait" r:id="rId1"/>
  <headerFooter alignWithMargins="0"/>
  <rowBreaks count="3" manualBreakCount="3">
    <brk id="49" max="7" man="1"/>
    <brk id="100" max="7" man="1"/>
    <brk id="15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view="pageBreakPreview" zoomScale="115" zoomScaleNormal="100" workbookViewId="0">
      <selection activeCell="A34" sqref="A34:I34"/>
    </sheetView>
  </sheetViews>
  <sheetFormatPr defaultColWidth="10" defaultRowHeight="13.5"/>
  <cols>
    <col min="1" max="1" width="8" style="1" customWidth="1"/>
    <col min="2" max="2" width="9.625" style="1" customWidth="1"/>
    <col min="3" max="3" width="10.25" style="1" customWidth="1"/>
    <col min="4" max="4" width="13.625" style="3" customWidth="1"/>
    <col min="5" max="5" width="12.75" style="3" customWidth="1"/>
    <col min="6" max="6" width="11.875" style="3" customWidth="1"/>
    <col min="7" max="7" width="13.25" style="3" customWidth="1"/>
    <col min="8" max="8" width="12.5" style="3" customWidth="1"/>
    <col min="9" max="9" width="26" style="1" customWidth="1"/>
    <col min="10" max="16384" width="10" style="1"/>
  </cols>
  <sheetData>
    <row r="1" spans="1:9" s="18" customFormat="1" ht="18" customHeight="1">
      <c r="C1" s="5"/>
      <c r="D1" s="4"/>
      <c r="E1" s="4"/>
      <c r="F1" s="4"/>
      <c r="G1" s="4"/>
      <c r="H1" s="4"/>
      <c r="I1" s="5"/>
    </row>
    <row r="2" spans="1:9" s="102" customFormat="1">
      <c r="A2" s="116" t="s">
        <v>490</v>
      </c>
      <c r="B2" s="101"/>
      <c r="C2" s="101"/>
      <c r="D2" s="101"/>
      <c r="E2" s="101"/>
      <c r="F2" s="101"/>
      <c r="G2" s="101"/>
      <c r="H2" s="101"/>
      <c r="I2" s="101"/>
    </row>
    <row r="3" spans="1:9" s="102" customFormat="1" ht="20.25">
      <c r="A3" s="362" t="s">
        <v>132</v>
      </c>
      <c r="B3" s="362"/>
      <c r="C3" s="362"/>
      <c r="D3" s="362"/>
      <c r="E3" s="362"/>
      <c r="F3" s="362"/>
      <c r="G3" s="362"/>
      <c r="H3" s="362"/>
      <c r="I3" s="362"/>
    </row>
    <row r="4" spans="1:9" s="102" customFormat="1" ht="14.25" thickBot="1">
      <c r="A4" s="101"/>
      <c r="B4" s="101"/>
      <c r="C4" s="101"/>
      <c r="D4" s="101"/>
      <c r="E4" s="101"/>
      <c r="F4" s="101"/>
      <c r="G4" s="101"/>
      <c r="H4" s="101"/>
      <c r="I4" s="115" t="s">
        <v>14</v>
      </c>
    </row>
    <row r="5" spans="1:9" s="112" customFormat="1" ht="20.100000000000001" customHeight="1">
      <c r="A5" s="376" t="s">
        <v>167</v>
      </c>
      <c r="B5" s="377"/>
      <c r="C5" s="378"/>
      <c r="D5" s="158" t="s">
        <v>168</v>
      </c>
      <c r="E5" s="158" t="s">
        <v>169</v>
      </c>
      <c r="F5" s="158" t="s">
        <v>170</v>
      </c>
      <c r="G5" s="158" t="s">
        <v>171</v>
      </c>
      <c r="H5" s="158" t="s">
        <v>172</v>
      </c>
      <c r="I5" s="379" t="s">
        <v>176</v>
      </c>
    </row>
    <row r="6" spans="1:9" s="112" customFormat="1" ht="20.100000000000001" customHeight="1">
      <c r="A6" s="159" t="s">
        <v>4</v>
      </c>
      <c r="B6" s="160" t="s">
        <v>157</v>
      </c>
      <c r="C6" s="160" t="s">
        <v>158</v>
      </c>
      <c r="D6" s="161" t="s">
        <v>163</v>
      </c>
      <c r="E6" s="162" t="s">
        <v>164</v>
      </c>
      <c r="F6" s="161" t="s">
        <v>165</v>
      </c>
      <c r="G6" s="162" t="s">
        <v>166</v>
      </c>
      <c r="H6" s="161" t="s">
        <v>173</v>
      </c>
      <c r="I6" s="380"/>
    </row>
    <row r="7" spans="1:9" s="112" customFormat="1" ht="20.100000000000001" customHeight="1">
      <c r="A7" s="117"/>
      <c r="B7" s="118"/>
      <c r="C7" s="118"/>
      <c r="D7" s="118" t="s">
        <v>457</v>
      </c>
      <c r="E7" s="118" t="s">
        <v>458</v>
      </c>
      <c r="F7" s="118" t="s">
        <v>459</v>
      </c>
      <c r="G7" s="118" t="s">
        <v>460</v>
      </c>
      <c r="H7" s="118"/>
      <c r="I7" s="123"/>
    </row>
    <row r="8" spans="1:9" s="112" customFormat="1" ht="20.100000000000001" customHeight="1">
      <c r="A8" s="113"/>
      <c r="B8" s="114"/>
      <c r="C8" s="114"/>
      <c r="D8" s="114"/>
      <c r="E8" s="114"/>
      <c r="F8" s="114"/>
      <c r="G8" s="114"/>
      <c r="H8" s="114"/>
      <c r="I8" s="124"/>
    </row>
    <row r="9" spans="1:9" s="112" customFormat="1" ht="20.100000000000001" customHeight="1" thickBot="1">
      <c r="A9" s="373" t="s">
        <v>3</v>
      </c>
      <c r="B9" s="374"/>
      <c r="C9" s="375"/>
      <c r="D9" s="119"/>
      <c r="E9" s="119"/>
      <c r="F9" s="119"/>
      <c r="G9" s="119"/>
      <c r="H9" s="119"/>
      <c r="I9" s="125"/>
    </row>
    <row r="10" spans="1:9" s="102" customFormat="1"/>
    <row r="11" spans="1:9" s="102" customFormat="1"/>
    <row r="12" spans="1:9" s="102" customFormat="1">
      <c r="A12" s="116" t="s">
        <v>491</v>
      </c>
      <c r="B12" s="101"/>
      <c r="C12" s="101"/>
      <c r="D12" s="101"/>
      <c r="E12" s="101"/>
      <c r="F12" s="101"/>
      <c r="G12" s="101"/>
      <c r="H12" s="101"/>
      <c r="I12" s="101"/>
    </row>
    <row r="13" spans="1:9" s="102" customFormat="1" ht="20.25">
      <c r="A13" s="362" t="s">
        <v>137</v>
      </c>
      <c r="B13" s="362"/>
      <c r="C13" s="362"/>
      <c r="D13" s="362"/>
      <c r="E13" s="362"/>
      <c r="F13" s="362"/>
      <c r="G13" s="362"/>
      <c r="H13" s="362"/>
      <c r="I13" s="362"/>
    </row>
    <row r="14" spans="1:9" s="102" customFormat="1" ht="14.25" thickBot="1">
      <c r="A14" s="101"/>
      <c r="B14" s="101"/>
      <c r="C14" s="101"/>
      <c r="D14" s="101"/>
      <c r="E14" s="101"/>
      <c r="F14" s="101"/>
      <c r="G14" s="101"/>
      <c r="H14" s="101"/>
      <c r="I14" s="115" t="s">
        <v>138</v>
      </c>
    </row>
    <row r="15" spans="1:9" s="112" customFormat="1" ht="20.100000000000001" customHeight="1">
      <c r="A15" s="381" t="s">
        <v>139</v>
      </c>
      <c r="B15" s="382"/>
      <c r="C15" s="383"/>
      <c r="D15" s="366" t="s">
        <v>133</v>
      </c>
      <c r="E15" s="158" t="s">
        <v>26</v>
      </c>
      <c r="F15" s="158" t="s">
        <v>0</v>
      </c>
      <c r="G15" s="158" t="s">
        <v>0</v>
      </c>
      <c r="H15" s="335" t="s">
        <v>175</v>
      </c>
      <c r="I15" s="336"/>
    </row>
    <row r="16" spans="1:9" s="112" customFormat="1" ht="20.100000000000001" customHeight="1">
      <c r="A16" s="159" t="s">
        <v>134</v>
      </c>
      <c r="B16" s="160" t="s">
        <v>135</v>
      </c>
      <c r="C16" s="160" t="s">
        <v>136</v>
      </c>
      <c r="D16" s="367"/>
      <c r="E16" s="162" t="s">
        <v>174</v>
      </c>
      <c r="F16" s="161" t="s">
        <v>159</v>
      </c>
      <c r="G16" s="162" t="s">
        <v>160</v>
      </c>
      <c r="H16" s="337"/>
      <c r="I16" s="338"/>
    </row>
    <row r="17" spans="1:9" s="112" customFormat="1" ht="20.100000000000001" customHeight="1">
      <c r="A17" s="113"/>
      <c r="B17" s="114"/>
      <c r="C17" s="114"/>
      <c r="D17" s="118" t="s">
        <v>457</v>
      </c>
      <c r="E17" s="118" t="s">
        <v>458</v>
      </c>
      <c r="F17" s="118" t="s">
        <v>459</v>
      </c>
      <c r="G17" s="118" t="s">
        <v>460</v>
      </c>
      <c r="H17" s="339"/>
      <c r="I17" s="340"/>
    </row>
    <row r="18" spans="1:9" s="112" customFormat="1" ht="20.100000000000001" customHeight="1">
      <c r="A18" s="113"/>
      <c r="B18" s="114"/>
      <c r="C18" s="114"/>
      <c r="D18" s="118"/>
      <c r="E18" s="118"/>
      <c r="F18" s="120"/>
      <c r="G18" s="118"/>
      <c r="H18" s="339"/>
      <c r="I18" s="340"/>
    </row>
    <row r="19" spans="1:9" s="112" customFormat="1" ht="20.100000000000001" customHeight="1" thickBot="1">
      <c r="A19" s="343" t="s">
        <v>156</v>
      </c>
      <c r="B19" s="344"/>
      <c r="C19" s="345"/>
      <c r="D19" s="119"/>
      <c r="E19" s="119"/>
      <c r="F19" s="119"/>
      <c r="G19" s="119"/>
      <c r="H19" s="341"/>
      <c r="I19" s="342"/>
    </row>
    <row r="20" spans="1:9" s="102" customFormat="1" ht="14.25">
      <c r="A20" s="103"/>
      <c r="B20" s="103"/>
      <c r="C20" s="103"/>
      <c r="D20" s="103"/>
      <c r="E20" s="103"/>
      <c r="F20" s="103"/>
      <c r="G20" s="103"/>
      <c r="H20" s="103"/>
      <c r="I20" s="103"/>
    </row>
    <row r="21" spans="1:9" s="102" customFormat="1">
      <c r="A21" s="101"/>
      <c r="B21" s="101"/>
      <c r="C21" s="101"/>
      <c r="D21" s="101"/>
      <c r="E21" s="101"/>
      <c r="F21" s="101"/>
      <c r="G21" s="101"/>
      <c r="H21" s="101"/>
      <c r="I21" s="101"/>
    </row>
    <row r="22" spans="1:9" s="102" customFormat="1">
      <c r="A22" s="116" t="s">
        <v>492</v>
      </c>
      <c r="B22" s="101"/>
      <c r="C22" s="101"/>
      <c r="D22" s="101"/>
      <c r="E22" s="101"/>
      <c r="F22" s="101"/>
      <c r="G22" s="101"/>
      <c r="H22" s="101"/>
      <c r="I22" s="101"/>
    </row>
    <row r="23" spans="1:9" ht="27" customHeight="1">
      <c r="A23" s="346" t="s">
        <v>177</v>
      </c>
      <c r="B23" s="346"/>
      <c r="C23" s="346"/>
      <c r="D23" s="346"/>
      <c r="E23" s="346"/>
      <c r="F23" s="346"/>
      <c r="G23" s="346"/>
      <c r="H23" s="346"/>
      <c r="I23" s="346"/>
    </row>
    <row r="24" spans="1:9" s="2" customFormat="1" ht="18" customHeight="1" thickBot="1">
      <c r="A24" s="126"/>
      <c r="B24" s="347"/>
      <c r="C24" s="347"/>
      <c r="I24" s="133" t="s">
        <v>14</v>
      </c>
    </row>
    <row r="25" spans="1:9" s="121" customFormat="1" ht="19.5" customHeight="1">
      <c r="A25" s="357" t="s">
        <v>7</v>
      </c>
      <c r="B25" s="358"/>
      <c r="C25" s="359"/>
      <c r="D25" s="360" t="s">
        <v>9</v>
      </c>
      <c r="E25" s="360" t="s">
        <v>15</v>
      </c>
      <c r="F25" s="360" t="s">
        <v>162</v>
      </c>
      <c r="G25" s="360" t="s">
        <v>12</v>
      </c>
      <c r="H25" s="360" t="s">
        <v>161</v>
      </c>
      <c r="I25" s="353" t="s">
        <v>13</v>
      </c>
    </row>
    <row r="26" spans="1:9" s="121" customFormat="1" ht="22.5" customHeight="1">
      <c r="A26" s="163" t="s">
        <v>4</v>
      </c>
      <c r="B26" s="164" t="s">
        <v>5</v>
      </c>
      <c r="C26" s="164" t="s">
        <v>6</v>
      </c>
      <c r="D26" s="361"/>
      <c r="E26" s="361"/>
      <c r="F26" s="361"/>
      <c r="G26" s="361"/>
      <c r="H26" s="361"/>
      <c r="I26" s="354"/>
    </row>
    <row r="27" spans="1:9" s="121" customFormat="1" ht="19.5" customHeight="1">
      <c r="A27" s="127"/>
      <c r="B27" s="24"/>
      <c r="C27" s="122"/>
      <c r="D27" s="118" t="s">
        <v>457</v>
      </c>
      <c r="E27" s="118" t="s">
        <v>458</v>
      </c>
      <c r="F27" s="118" t="s">
        <v>459</v>
      </c>
      <c r="G27" s="118" t="s">
        <v>460</v>
      </c>
      <c r="H27" s="25"/>
      <c r="I27" s="128"/>
    </row>
    <row r="28" spans="1:9" s="121" customFormat="1" ht="19.5" customHeight="1">
      <c r="A28" s="127"/>
      <c r="B28" s="24"/>
      <c r="C28" s="122"/>
      <c r="D28" s="25"/>
      <c r="E28" s="25"/>
      <c r="F28" s="25"/>
      <c r="G28" s="25"/>
      <c r="H28" s="25"/>
      <c r="I28" s="128"/>
    </row>
    <row r="29" spans="1:9" s="121" customFormat="1" ht="19.5" customHeight="1">
      <c r="A29" s="127"/>
      <c r="B29" s="24"/>
      <c r="C29" s="122"/>
      <c r="D29" s="25"/>
      <c r="E29" s="25"/>
      <c r="F29" s="25"/>
      <c r="G29" s="25"/>
      <c r="H29" s="25"/>
      <c r="I29" s="128"/>
    </row>
    <row r="30" spans="1:9" s="121" customFormat="1" ht="19.5" customHeight="1" thickBot="1">
      <c r="A30" s="355" t="s">
        <v>3</v>
      </c>
      <c r="B30" s="356"/>
      <c r="C30" s="356"/>
      <c r="D30" s="129"/>
      <c r="E30" s="129"/>
      <c r="F30" s="129"/>
      <c r="G30" s="129"/>
      <c r="H30" s="129"/>
      <c r="I30" s="130"/>
    </row>
    <row r="31" spans="1:9" s="121" customFormat="1" ht="15" customHeight="1">
      <c r="A31" s="131"/>
      <c r="B31" s="131"/>
      <c r="C31" s="131"/>
      <c r="D31" s="132"/>
      <c r="E31" s="132"/>
      <c r="F31" s="132"/>
      <c r="G31" s="132"/>
      <c r="H31" s="132"/>
      <c r="I31" s="131"/>
    </row>
    <row r="32" spans="1:9" s="121" customFormat="1" ht="12.75" customHeight="1">
      <c r="A32" s="131"/>
      <c r="B32" s="131"/>
      <c r="C32" s="131"/>
      <c r="D32" s="132"/>
      <c r="E32" s="132"/>
      <c r="F32" s="132"/>
      <c r="G32" s="132"/>
      <c r="H32" s="132"/>
      <c r="I32" s="131"/>
    </row>
    <row r="33" spans="1:9" s="102" customFormat="1" ht="16.5" customHeight="1">
      <c r="A33" s="116" t="s">
        <v>492</v>
      </c>
      <c r="B33" s="101"/>
      <c r="C33" s="101"/>
      <c r="D33" s="101"/>
      <c r="E33" s="101"/>
      <c r="F33" s="101"/>
      <c r="G33" s="101"/>
      <c r="H33" s="101"/>
      <c r="I33" s="101"/>
    </row>
    <row r="34" spans="1:9" s="102" customFormat="1" ht="20.25">
      <c r="A34" s="362" t="s">
        <v>140</v>
      </c>
      <c r="B34" s="362"/>
      <c r="C34" s="362"/>
      <c r="D34" s="362"/>
      <c r="E34" s="362"/>
      <c r="F34" s="362"/>
      <c r="G34" s="362"/>
      <c r="H34" s="362"/>
      <c r="I34" s="362"/>
    </row>
    <row r="35" spans="1:9" s="102" customFormat="1" ht="14.25" thickBot="1">
      <c r="A35" s="101"/>
      <c r="B35" s="101"/>
      <c r="C35" s="101"/>
      <c r="D35" s="101"/>
      <c r="E35" s="101"/>
      <c r="F35" s="101"/>
      <c r="G35" s="101"/>
      <c r="H35" s="101"/>
      <c r="I35" s="115" t="s">
        <v>77</v>
      </c>
    </row>
    <row r="36" spans="1:9" s="112" customFormat="1" ht="20.100000000000001" customHeight="1">
      <c r="A36" s="363" t="s">
        <v>141</v>
      </c>
      <c r="B36" s="364"/>
      <c r="C36" s="365"/>
      <c r="D36" s="366" t="s">
        <v>142</v>
      </c>
      <c r="E36" s="366" t="s">
        <v>10</v>
      </c>
      <c r="F36" s="368" t="s">
        <v>143</v>
      </c>
      <c r="G36" s="364"/>
      <c r="H36" s="369" t="s">
        <v>144</v>
      </c>
      <c r="I36" s="370"/>
    </row>
    <row r="37" spans="1:9" s="112" customFormat="1" ht="20.100000000000001" customHeight="1">
      <c r="A37" s="159" t="s">
        <v>134</v>
      </c>
      <c r="B37" s="160" t="s">
        <v>135</v>
      </c>
      <c r="C37" s="160" t="s">
        <v>136</v>
      </c>
      <c r="D37" s="367"/>
      <c r="E37" s="367"/>
      <c r="F37" s="160" t="s">
        <v>145</v>
      </c>
      <c r="G37" s="165" t="s">
        <v>146</v>
      </c>
      <c r="H37" s="371"/>
      <c r="I37" s="372"/>
    </row>
    <row r="38" spans="1:9" s="112" customFormat="1" ht="20.100000000000001" customHeight="1">
      <c r="A38" s="297" t="s">
        <v>461</v>
      </c>
      <c r="B38" s="298" t="s">
        <v>462</v>
      </c>
      <c r="C38" s="298" t="s">
        <v>463</v>
      </c>
      <c r="D38" s="299" t="s">
        <v>464</v>
      </c>
      <c r="E38" s="300">
        <v>190750000</v>
      </c>
      <c r="F38" s="300">
        <v>5504910</v>
      </c>
      <c r="G38" s="300"/>
      <c r="H38" s="333" t="s">
        <v>481</v>
      </c>
      <c r="I38" s="332"/>
    </row>
    <row r="39" spans="1:9" s="112" customFormat="1" ht="20.100000000000001" customHeight="1">
      <c r="A39" s="297"/>
      <c r="B39" s="298"/>
      <c r="C39" s="298" t="s">
        <v>465</v>
      </c>
      <c r="D39" s="301" t="s">
        <v>466</v>
      </c>
      <c r="E39" s="302">
        <v>108521000</v>
      </c>
      <c r="F39" s="302">
        <v>7000</v>
      </c>
      <c r="G39" s="303"/>
      <c r="H39" s="331" t="s">
        <v>482</v>
      </c>
      <c r="I39" s="332"/>
    </row>
    <row r="40" spans="1:9" s="112" customFormat="1" ht="20.100000000000001" customHeight="1">
      <c r="A40" s="297"/>
      <c r="B40" s="298"/>
      <c r="C40" s="298" t="s">
        <v>467</v>
      </c>
      <c r="D40" s="301" t="s">
        <v>468</v>
      </c>
      <c r="E40" s="302">
        <v>567501000</v>
      </c>
      <c r="F40" s="302"/>
      <c r="G40" s="303">
        <v>5511910</v>
      </c>
      <c r="H40" s="331" t="s">
        <v>483</v>
      </c>
      <c r="I40" s="332"/>
    </row>
    <row r="41" spans="1:9" s="112" customFormat="1" ht="20.100000000000001" customHeight="1">
      <c r="A41" s="297"/>
      <c r="B41" s="298" t="s">
        <v>469</v>
      </c>
      <c r="C41" s="298" t="s">
        <v>470</v>
      </c>
      <c r="D41" s="301" t="s">
        <v>471</v>
      </c>
      <c r="E41" s="302">
        <v>545213000</v>
      </c>
      <c r="F41" s="302">
        <v>970601</v>
      </c>
      <c r="G41" s="303"/>
      <c r="H41" s="331" t="s">
        <v>484</v>
      </c>
      <c r="I41" s="332"/>
    </row>
    <row r="42" spans="1:9" s="112" customFormat="1" ht="20.100000000000001" customHeight="1">
      <c r="A42" s="297"/>
      <c r="B42" s="298"/>
      <c r="C42" s="298" t="s">
        <v>472</v>
      </c>
      <c r="D42" s="301" t="s">
        <v>473</v>
      </c>
      <c r="E42" s="302">
        <v>32903000</v>
      </c>
      <c r="F42" s="302">
        <v>66879</v>
      </c>
      <c r="G42" s="303"/>
      <c r="H42" s="331" t="s">
        <v>485</v>
      </c>
      <c r="I42" s="332"/>
    </row>
    <row r="43" spans="1:9" s="112" customFormat="1" ht="20.100000000000001" customHeight="1">
      <c r="A43" s="297"/>
      <c r="B43" s="298"/>
      <c r="C43" s="298" t="s">
        <v>474</v>
      </c>
      <c r="D43" s="301" t="s">
        <v>475</v>
      </c>
      <c r="E43" s="302">
        <v>211417000</v>
      </c>
      <c r="F43" s="302"/>
      <c r="G43" s="303">
        <v>1037480</v>
      </c>
      <c r="H43" s="331" t="s">
        <v>486</v>
      </c>
      <c r="I43" s="332"/>
    </row>
    <row r="44" spans="1:9" s="112" customFormat="1" ht="20.100000000000001" customHeight="1">
      <c r="A44" s="297" t="s">
        <v>476</v>
      </c>
      <c r="B44" s="298" t="s">
        <v>477</v>
      </c>
      <c r="C44" s="298" t="s">
        <v>478</v>
      </c>
      <c r="D44" s="301" t="s">
        <v>479</v>
      </c>
      <c r="E44" s="302">
        <v>121423000</v>
      </c>
      <c r="F44" s="302">
        <v>1386310</v>
      </c>
      <c r="G44" s="303"/>
      <c r="H44" s="331" t="s">
        <v>487</v>
      </c>
      <c r="I44" s="332"/>
    </row>
    <row r="45" spans="1:9" s="112" customFormat="1" ht="20.100000000000001" customHeight="1">
      <c r="A45" s="297"/>
      <c r="B45" s="298"/>
      <c r="C45" s="298" t="s">
        <v>480</v>
      </c>
      <c r="D45" s="301" t="s">
        <v>480</v>
      </c>
      <c r="E45" s="302">
        <v>2427514000</v>
      </c>
      <c r="F45" s="302"/>
      <c r="G45" s="303">
        <v>1386310</v>
      </c>
      <c r="H45" s="331" t="s">
        <v>488</v>
      </c>
      <c r="I45" s="332"/>
    </row>
    <row r="46" spans="1:9" s="112" customFormat="1" ht="20.100000000000001" customHeight="1" thickBot="1">
      <c r="A46" s="348" t="s">
        <v>1</v>
      </c>
      <c r="B46" s="349"/>
      <c r="C46" s="350"/>
      <c r="D46" s="304"/>
      <c r="E46" s="304">
        <f>SUM(E38:E45)</f>
        <v>4205242000</v>
      </c>
      <c r="F46" s="304">
        <f t="shared" ref="F46:G46" si="0">SUM(F38:F45)</f>
        <v>7935700</v>
      </c>
      <c r="G46" s="304">
        <f t="shared" si="0"/>
        <v>7935700</v>
      </c>
      <c r="H46" s="351"/>
      <c r="I46" s="352"/>
    </row>
    <row r="47" spans="1:9" s="102" customFormat="1">
      <c r="A47" s="101"/>
      <c r="B47" s="101"/>
      <c r="C47" s="101"/>
      <c r="D47" s="101"/>
      <c r="E47" s="101"/>
      <c r="F47" s="101"/>
      <c r="G47" s="101"/>
      <c r="H47" s="101"/>
      <c r="I47" s="101"/>
    </row>
    <row r="48" spans="1:9" s="102" customFormat="1">
      <c r="A48" s="101"/>
      <c r="B48" s="101"/>
      <c r="C48" s="101"/>
      <c r="D48" s="101"/>
      <c r="E48" s="101"/>
      <c r="F48" s="101"/>
      <c r="G48" s="101"/>
      <c r="H48" s="101"/>
      <c r="I48" s="101"/>
    </row>
    <row r="49" spans="1:9" s="18" customFormat="1" ht="21" customHeight="1">
      <c r="A49" s="334"/>
      <c r="B49" s="334"/>
      <c r="C49" s="334"/>
      <c r="D49" s="334"/>
      <c r="E49" s="334"/>
      <c r="F49" s="334"/>
      <c r="G49" s="334"/>
      <c r="H49" s="334"/>
      <c r="I49" s="334"/>
    </row>
    <row r="50" spans="1:9" s="102" customFormat="1">
      <c r="A50" s="101"/>
      <c r="B50" s="101"/>
      <c r="C50" s="101"/>
      <c r="D50" s="101"/>
      <c r="E50" s="101"/>
      <c r="F50" s="101"/>
      <c r="G50" s="101"/>
      <c r="H50" s="101"/>
      <c r="I50" s="101"/>
    </row>
    <row r="51" spans="1:9" s="102" customFormat="1">
      <c r="A51" s="101"/>
      <c r="B51" s="101"/>
      <c r="C51" s="101"/>
      <c r="D51" s="101"/>
      <c r="E51" s="101"/>
      <c r="F51" s="101"/>
      <c r="G51" s="101"/>
      <c r="H51" s="101"/>
      <c r="I51" s="101"/>
    </row>
    <row r="52" spans="1:9" s="102" customFormat="1">
      <c r="A52" s="101"/>
      <c r="B52" s="101"/>
      <c r="C52" s="101"/>
      <c r="D52" s="101"/>
      <c r="E52" s="101"/>
      <c r="F52" s="101"/>
      <c r="G52" s="101"/>
      <c r="H52" s="101"/>
      <c r="I52" s="101"/>
    </row>
    <row r="53" spans="1:9" s="102" customFormat="1">
      <c r="A53" s="101"/>
      <c r="B53" s="101"/>
      <c r="C53" s="101"/>
      <c r="D53" s="101"/>
      <c r="E53" s="101"/>
      <c r="F53" s="101"/>
      <c r="G53" s="101"/>
      <c r="H53" s="101"/>
      <c r="I53" s="101"/>
    </row>
    <row r="54" spans="1:9" s="102" customFormat="1">
      <c r="A54" s="101"/>
      <c r="B54" s="101"/>
      <c r="C54" s="101"/>
      <c r="D54" s="101"/>
      <c r="E54" s="101"/>
      <c r="F54" s="101"/>
      <c r="G54" s="101"/>
      <c r="H54" s="101"/>
      <c r="I54" s="101"/>
    </row>
    <row r="55" spans="1:9" s="102" customFormat="1">
      <c r="A55" s="101"/>
      <c r="B55" s="101"/>
      <c r="C55" s="101"/>
      <c r="D55" s="101"/>
      <c r="E55" s="101"/>
      <c r="F55" s="101"/>
      <c r="G55" s="101"/>
      <c r="H55" s="101"/>
      <c r="I55" s="101"/>
    </row>
    <row r="56" spans="1:9" s="102" customFormat="1">
      <c r="A56" s="101"/>
      <c r="B56" s="101"/>
      <c r="C56" s="101"/>
      <c r="D56" s="101"/>
      <c r="E56" s="101"/>
      <c r="F56" s="101"/>
      <c r="G56" s="101"/>
      <c r="H56" s="101"/>
      <c r="I56" s="101"/>
    </row>
  </sheetData>
  <mergeCells count="39">
    <mergeCell ref="A9:C9"/>
    <mergeCell ref="A3:I3"/>
    <mergeCell ref="A5:C5"/>
    <mergeCell ref="I5:I6"/>
    <mergeCell ref="G25:G26"/>
    <mergeCell ref="H25:H26"/>
    <mergeCell ref="A13:I13"/>
    <mergeCell ref="A15:C15"/>
    <mergeCell ref="D15:D16"/>
    <mergeCell ref="A34:I34"/>
    <mergeCell ref="A36:C36"/>
    <mergeCell ref="D36:D37"/>
    <mergeCell ref="E36:E37"/>
    <mergeCell ref="F36:G36"/>
    <mergeCell ref="H36:I37"/>
    <mergeCell ref="A49:I49"/>
    <mergeCell ref="H15:I16"/>
    <mergeCell ref="H17:I17"/>
    <mergeCell ref="H19:I19"/>
    <mergeCell ref="A19:C19"/>
    <mergeCell ref="H18:I18"/>
    <mergeCell ref="A23:I23"/>
    <mergeCell ref="B24:C24"/>
    <mergeCell ref="A46:C46"/>
    <mergeCell ref="H46:I46"/>
    <mergeCell ref="I25:I26"/>
    <mergeCell ref="A30:C30"/>
    <mergeCell ref="A25:C25"/>
    <mergeCell ref="D25:D26"/>
    <mergeCell ref="E25:E26"/>
    <mergeCell ref="F25:F26"/>
    <mergeCell ref="H43:I43"/>
    <mergeCell ref="H44:I44"/>
    <mergeCell ref="H45:I45"/>
    <mergeCell ref="H38:I38"/>
    <mergeCell ref="H39:I39"/>
    <mergeCell ref="H40:I40"/>
    <mergeCell ref="H41:I41"/>
    <mergeCell ref="H42:I42"/>
  </mergeCells>
  <phoneticPr fontId="8" type="noConversion"/>
  <printOptions horizontalCentered="1"/>
  <pageMargins left="0.19685039370078741" right="0.19685039370078741" top="1.1023622047244095" bottom="0.62992125984251968" header="0.51181102362204722" footer="0.51181102362204722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zoomScale="115" zoomScaleNormal="115" workbookViewId="0">
      <selection activeCell="A3" sqref="A3:D3"/>
    </sheetView>
  </sheetViews>
  <sheetFormatPr defaultColWidth="23.375" defaultRowHeight="20.100000000000001" customHeight="1"/>
  <cols>
    <col min="1" max="3" width="21.375" style="32" customWidth="1"/>
    <col min="4" max="4" width="20.125" style="32" customWidth="1"/>
    <col min="5" max="5" width="6" style="32" customWidth="1"/>
    <col min="6" max="9" width="17.125" style="32" customWidth="1"/>
    <col min="10" max="16384" width="23.375" style="32"/>
  </cols>
  <sheetData>
    <row r="1" spans="1:4" ht="18.75" customHeight="1">
      <c r="A1" s="253" t="s">
        <v>250</v>
      </c>
      <c r="B1" s="34"/>
      <c r="C1" s="34"/>
      <c r="D1" s="34"/>
    </row>
    <row r="2" spans="1:4" ht="19.5" customHeight="1">
      <c r="A2" s="106"/>
      <c r="B2" s="34"/>
      <c r="C2" s="34"/>
      <c r="D2" s="34"/>
    </row>
    <row r="3" spans="1:4" ht="20.100000000000001" customHeight="1">
      <c r="A3" s="362" t="s">
        <v>193</v>
      </c>
      <c r="B3" s="362"/>
      <c r="C3" s="362"/>
      <c r="D3" s="362"/>
    </row>
    <row r="4" spans="1:4" ht="20.100000000000001" customHeight="1">
      <c r="A4" s="34"/>
      <c r="B4" s="34"/>
      <c r="C4" s="34"/>
      <c r="D4" s="34"/>
    </row>
    <row r="5" spans="1:4" ht="20.100000000000001" customHeight="1" thickBot="1">
      <c r="A5" s="100" t="s">
        <v>190</v>
      </c>
      <c r="B5" s="34"/>
      <c r="C5" s="34"/>
      <c r="D5" s="107" t="s">
        <v>147</v>
      </c>
    </row>
    <row r="6" spans="1:4" ht="20.100000000000001" customHeight="1">
      <c r="A6" s="137" t="s">
        <v>148</v>
      </c>
      <c r="B6" s="138" t="s">
        <v>149</v>
      </c>
      <c r="C6" s="138" t="s">
        <v>150</v>
      </c>
      <c r="D6" s="386" t="s">
        <v>151</v>
      </c>
    </row>
    <row r="7" spans="1:4" ht="20.100000000000001" customHeight="1">
      <c r="A7" s="139" t="s">
        <v>182</v>
      </c>
      <c r="B7" s="140" t="s">
        <v>183</v>
      </c>
      <c r="C7" s="141" t="s">
        <v>152</v>
      </c>
      <c r="D7" s="387"/>
    </row>
    <row r="8" spans="1:4" ht="25.5" customHeight="1" thickBot="1">
      <c r="A8" s="142">
        <v>1429732420</v>
      </c>
      <c r="B8" s="143">
        <v>1865081216</v>
      </c>
      <c r="C8" s="144">
        <f>A8-B8</f>
        <v>-435348796</v>
      </c>
      <c r="D8" s="145"/>
    </row>
    <row r="9" spans="1:4" ht="12" customHeight="1">
      <c r="A9" s="108"/>
      <c r="B9" s="108"/>
      <c r="C9" s="108"/>
      <c r="D9" s="108"/>
    </row>
    <row r="10" spans="1:4" ht="12" customHeight="1">
      <c r="A10" s="108"/>
      <c r="B10" s="108"/>
      <c r="C10" s="108"/>
      <c r="D10" s="108"/>
    </row>
    <row r="11" spans="1:4" ht="20.100000000000001" customHeight="1" thickBot="1">
      <c r="A11" s="100" t="s">
        <v>191</v>
      </c>
      <c r="B11" s="34"/>
      <c r="C11" s="34"/>
      <c r="D11" s="34"/>
    </row>
    <row r="12" spans="1:4" ht="20.100000000000001" customHeight="1">
      <c r="A12" s="146" t="s">
        <v>184</v>
      </c>
      <c r="B12" s="147" t="s">
        <v>267</v>
      </c>
      <c r="C12" s="147" t="s">
        <v>217</v>
      </c>
      <c r="D12" s="148" t="s">
        <v>185</v>
      </c>
    </row>
    <row r="13" spans="1:4" ht="20.100000000000001" customHeight="1">
      <c r="A13" s="149" t="s">
        <v>186</v>
      </c>
      <c r="B13" s="150">
        <v>37608578836</v>
      </c>
      <c r="C13" s="150">
        <v>34517794840</v>
      </c>
      <c r="D13" s="151">
        <f>B13+C13</f>
        <v>72126373676</v>
      </c>
    </row>
    <row r="14" spans="1:4" ht="20.100000000000001" customHeight="1">
      <c r="A14" s="149" t="s">
        <v>187</v>
      </c>
      <c r="B14" s="150">
        <v>35380419533</v>
      </c>
      <c r="C14" s="150">
        <v>33088062420</v>
      </c>
      <c r="D14" s="151">
        <f>B14+C14</f>
        <v>68468481953</v>
      </c>
    </row>
    <row r="15" spans="1:4" ht="20.100000000000001" customHeight="1" thickBot="1">
      <c r="A15" s="152" t="s">
        <v>188</v>
      </c>
      <c r="B15" s="153">
        <f>B13-B14</f>
        <v>2228159303</v>
      </c>
      <c r="C15" s="153">
        <f>C13-C14</f>
        <v>1429732420</v>
      </c>
      <c r="D15" s="154">
        <f>B15+C15</f>
        <v>3657891723</v>
      </c>
    </row>
    <row r="16" spans="1:4" ht="13.5" customHeight="1">
      <c r="A16" s="109"/>
      <c r="B16" s="109"/>
      <c r="C16" s="109"/>
      <c r="D16" s="109"/>
    </row>
    <row r="17" spans="1:4" ht="13.5" customHeight="1">
      <c r="A17" s="109"/>
      <c r="B17" s="109"/>
      <c r="C17" s="109"/>
      <c r="D17" s="109"/>
    </row>
    <row r="18" spans="1:4" ht="20.100000000000001" customHeight="1">
      <c r="A18" s="156" t="s">
        <v>272</v>
      </c>
      <c r="B18" s="104"/>
      <c r="C18" s="104"/>
      <c r="D18" s="104"/>
    </row>
    <row r="19" spans="1:4" ht="20.100000000000001" customHeight="1">
      <c r="A19" s="267" t="s">
        <v>268</v>
      </c>
      <c r="B19" s="270">
        <v>883681</v>
      </c>
      <c r="C19" s="389" t="s">
        <v>274</v>
      </c>
      <c r="D19" s="392">
        <f>B19-B20-B21-B22</f>
        <v>-435348796</v>
      </c>
    </row>
    <row r="20" spans="1:4" ht="20.100000000000001" customHeight="1">
      <c r="A20" s="268" t="s">
        <v>269</v>
      </c>
      <c r="B20" s="271">
        <v>158998807</v>
      </c>
      <c r="C20" s="390"/>
      <c r="D20" s="393"/>
    </row>
    <row r="21" spans="1:4" ht="20.100000000000001" customHeight="1">
      <c r="A21" s="268" t="s">
        <v>270</v>
      </c>
      <c r="B21" s="271">
        <v>37409470</v>
      </c>
      <c r="C21" s="390"/>
      <c r="D21" s="393"/>
    </row>
    <row r="22" spans="1:4" ht="20.100000000000001" customHeight="1">
      <c r="A22" s="269" t="s">
        <v>271</v>
      </c>
      <c r="B22" s="272">
        <v>239824200</v>
      </c>
      <c r="C22" s="391"/>
      <c r="D22" s="394"/>
    </row>
    <row r="23" spans="1:4" ht="20.100000000000001" customHeight="1">
      <c r="A23" s="266" t="s">
        <v>273</v>
      </c>
      <c r="B23" s="104"/>
      <c r="C23" s="104"/>
      <c r="D23" s="104"/>
    </row>
    <row r="24" spans="1:4" ht="20.100000000000001" customHeight="1">
      <c r="A24" s="34"/>
      <c r="B24" s="34"/>
      <c r="C24" s="34"/>
      <c r="D24" s="34"/>
    </row>
    <row r="25" spans="1:4" s="101" customFormat="1" ht="20.100000000000001" customHeight="1">
      <c r="A25" s="104"/>
      <c r="B25" s="104"/>
      <c r="C25" s="104"/>
      <c r="D25" s="104"/>
    </row>
    <row r="26" spans="1:4" s="101" customFormat="1" ht="20.100000000000001" customHeight="1">
      <c r="A26" s="388" t="s">
        <v>275</v>
      </c>
      <c r="B26" s="388"/>
      <c r="C26" s="388"/>
      <c r="D26" s="388"/>
    </row>
    <row r="27" spans="1:4" s="101" customFormat="1" ht="20.100000000000001" customHeight="1">
      <c r="A27" s="104"/>
      <c r="B27" s="104"/>
      <c r="C27" s="104"/>
      <c r="D27" s="104"/>
    </row>
    <row r="28" spans="1:4" s="101" customFormat="1" ht="20.100000000000001" customHeight="1">
      <c r="A28" s="104"/>
      <c r="B28" s="104"/>
      <c r="C28" s="104"/>
      <c r="D28" s="104"/>
    </row>
    <row r="29" spans="1:4" s="101" customFormat="1" ht="20.100000000000001" customHeight="1">
      <c r="A29" s="388" t="s">
        <v>153</v>
      </c>
      <c r="B29" s="388"/>
      <c r="C29" s="388"/>
      <c r="D29" s="388"/>
    </row>
    <row r="30" spans="1:4" s="101" customFormat="1" ht="20.100000000000001" customHeight="1">
      <c r="A30" s="104"/>
      <c r="B30" s="104"/>
      <c r="C30" s="104"/>
      <c r="D30" s="104"/>
    </row>
    <row r="31" spans="1:4" s="101" customFormat="1" ht="20.100000000000001" customHeight="1">
      <c r="A31" s="104"/>
      <c r="B31" s="104"/>
      <c r="C31" s="104"/>
      <c r="D31" s="104"/>
    </row>
    <row r="32" spans="1:4" s="101" customFormat="1" ht="20.100000000000001" customHeight="1">
      <c r="A32" s="104"/>
      <c r="B32" s="104"/>
      <c r="C32" s="104"/>
      <c r="D32" s="104"/>
    </row>
    <row r="33" spans="1:4" s="101" customFormat="1" ht="20.100000000000001" customHeight="1">
      <c r="A33" s="156" t="s">
        <v>277</v>
      </c>
      <c r="B33" s="104"/>
      <c r="C33" s="104"/>
      <c r="D33" s="104"/>
    </row>
    <row r="34" spans="1:4" s="101" customFormat="1" ht="10.5" customHeight="1">
      <c r="A34" s="156"/>
      <c r="B34" s="104"/>
      <c r="C34" s="104"/>
      <c r="D34" s="104"/>
    </row>
    <row r="35" spans="1:4" s="101" customFormat="1" ht="23.25" customHeight="1">
      <c r="A35" s="156" t="s">
        <v>276</v>
      </c>
      <c r="B35" s="104"/>
      <c r="C35" s="104"/>
      <c r="D35" s="155" t="s">
        <v>189</v>
      </c>
    </row>
    <row r="36" spans="1:4" s="101" customFormat="1" ht="20.100000000000001" customHeight="1">
      <c r="A36" s="104"/>
      <c r="B36" s="104"/>
      <c r="C36" s="104"/>
      <c r="D36" s="104"/>
    </row>
    <row r="37" spans="1:4" ht="15" customHeight="1">
      <c r="A37" s="385" t="s">
        <v>244</v>
      </c>
      <c r="B37" s="385"/>
      <c r="C37" s="385"/>
      <c r="D37" s="385"/>
    </row>
    <row r="38" spans="1:4" ht="20.100000000000001" customHeight="1">
      <c r="A38" s="34"/>
      <c r="B38" s="34"/>
      <c r="C38" s="34"/>
      <c r="D38" s="34"/>
    </row>
    <row r="39" spans="1:4" ht="20.100000000000001" customHeight="1">
      <c r="A39" s="384"/>
      <c r="B39" s="384"/>
      <c r="C39" s="384"/>
      <c r="D39" s="384"/>
    </row>
  </sheetData>
  <mergeCells count="8">
    <mergeCell ref="A39:D39"/>
    <mergeCell ref="A37:D37"/>
    <mergeCell ref="A3:D3"/>
    <mergeCell ref="D6:D7"/>
    <mergeCell ref="A26:D26"/>
    <mergeCell ref="A29:D29"/>
    <mergeCell ref="C19:C22"/>
    <mergeCell ref="D19:D22"/>
  </mergeCells>
  <phoneticPr fontId="8" type="noConversion"/>
  <printOptions horizontalCentered="1"/>
  <pageMargins left="0.15" right="0.41" top="0.98425196850393704" bottom="0.98425196850393704" header="0.51181102362204722" footer="0.51181102362204722"/>
  <pageSetup paperSize="9" scale="51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zoomScaleNormal="100" zoomScaleSheetLayoutView="100" workbookViewId="0">
      <selection activeCell="B19" sqref="B19"/>
    </sheetView>
  </sheetViews>
  <sheetFormatPr defaultRowHeight="13.5"/>
  <cols>
    <col min="1" max="1" width="3.625" style="105" customWidth="1"/>
    <col min="2" max="2" width="8.625" style="105" customWidth="1"/>
    <col min="3" max="3" width="10.625" style="105" customWidth="1"/>
    <col min="4" max="4" width="16.625" style="105" customWidth="1"/>
    <col min="5" max="5" width="10" style="105" bestFit="1" customWidth="1"/>
    <col min="6" max="7" width="14.625" style="105" customWidth="1"/>
    <col min="8" max="8" width="12.625" style="105" customWidth="1"/>
    <col min="9" max="9" width="10.625" style="105" customWidth="1"/>
    <col min="10" max="10" width="9" style="280"/>
    <col min="11" max="12" width="9" style="105"/>
    <col min="13" max="13" width="11.5" style="105" customWidth="1"/>
    <col min="14" max="16384" width="9" style="105"/>
  </cols>
  <sheetData>
    <row r="1" spans="1:13" ht="21" customHeight="1">
      <c r="B1" s="254" t="s">
        <v>250</v>
      </c>
    </row>
    <row r="2" spans="1:13" ht="35.25" customHeight="1">
      <c r="B2" s="395" t="s">
        <v>178</v>
      </c>
      <c r="C2" s="395"/>
      <c r="D2" s="395"/>
      <c r="E2" s="395"/>
      <c r="F2" s="395"/>
      <c r="G2" s="395"/>
      <c r="H2" s="395"/>
      <c r="I2" s="395"/>
      <c r="J2" s="281"/>
      <c r="K2" s="110"/>
      <c r="L2" s="110"/>
      <c r="M2" s="110"/>
    </row>
    <row r="3" spans="1:13" ht="23.25" customHeight="1">
      <c r="B3" s="166" t="s">
        <v>24</v>
      </c>
      <c r="C3" s="279" t="s">
        <v>266</v>
      </c>
      <c r="D3" s="296"/>
      <c r="E3" s="157"/>
      <c r="F3" s="157"/>
      <c r="G3" s="258"/>
      <c r="H3" s="258"/>
      <c r="I3" s="157"/>
      <c r="J3" s="281"/>
      <c r="K3" s="110"/>
      <c r="L3" s="110"/>
      <c r="M3" s="110"/>
    </row>
    <row r="4" spans="1:13" ht="20.25" customHeight="1">
      <c r="B4" s="105" t="s">
        <v>179</v>
      </c>
      <c r="F4" s="111"/>
      <c r="G4" s="111"/>
      <c r="H4" s="111"/>
      <c r="I4" s="134" t="s">
        <v>77</v>
      </c>
    </row>
    <row r="5" spans="1:13" ht="38.25" customHeight="1">
      <c r="A5" s="398" t="s">
        <v>181</v>
      </c>
      <c r="B5" s="398" t="s">
        <v>154</v>
      </c>
      <c r="C5" s="398" t="s">
        <v>180</v>
      </c>
      <c r="D5" s="398" t="s">
        <v>155</v>
      </c>
      <c r="E5" s="399" t="s">
        <v>303</v>
      </c>
      <c r="F5" s="397" t="s">
        <v>299</v>
      </c>
      <c r="G5" s="397"/>
      <c r="H5" s="397"/>
      <c r="I5" s="398" t="s">
        <v>2</v>
      </c>
    </row>
    <row r="6" spans="1:13" ht="38.25" customHeight="1">
      <c r="A6" s="398"/>
      <c r="B6" s="398"/>
      <c r="C6" s="398"/>
      <c r="D6" s="398"/>
      <c r="E6" s="398"/>
      <c r="F6" s="274" t="s">
        <v>300</v>
      </c>
      <c r="G6" s="274" t="s">
        <v>301</v>
      </c>
      <c r="H6" s="274" t="s">
        <v>302</v>
      </c>
      <c r="I6" s="398"/>
    </row>
    <row r="7" spans="1:13" ht="21" customHeight="1">
      <c r="A7" s="273">
        <v>1</v>
      </c>
      <c r="B7" s="278" t="s">
        <v>278</v>
      </c>
      <c r="C7" s="278" t="s">
        <v>279</v>
      </c>
      <c r="D7" s="278" t="s">
        <v>280</v>
      </c>
      <c r="E7" s="242" t="s">
        <v>281</v>
      </c>
      <c r="F7" s="275">
        <v>238023</v>
      </c>
      <c r="G7" s="275">
        <v>193947</v>
      </c>
      <c r="H7" s="275">
        <f>F7-G7</f>
        <v>44076</v>
      </c>
      <c r="I7" s="277" t="s">
        <v>308</v>
      </c>
      <c r="J7" s="280" t="s">
        <v>305</v>
      </c>
    </row>
    <row r="8" spans="1:13" ht="21" customHeight="1">
      <c r="A8" s="273">
        <v>2</v>
      </c>
      <c r="B8" s="278" t="s">
        <v>278</v>
      </c>
      <c r="C8" s="278" t="s">
        <v>279</v>
      </c>
      <c r="D8" s="278" t="s">
        <v>282</v>
      </c>
      <c r="E8" s="242" t="s">
        <v>281</v>
      </c>
      <c r="F8" s="275">
        <v>0</v>
      </c>
      <c r="G8" s="275">
        <v>0</v>
      </c>
      <c r="H8" s="275">
        <f>F8-G8</f>
        <v>0</v>
      </c>
      <c r="I8" s="277" t="s">
        <v>211</v>
      </c>
    </row>
    <row r="9" spans="1:13" ht="21" customHeight="1">
      <c r="A9" s="273">
        <v>3</v>
      </c>
      <c r="B9" s="278" t="s">
        <v>283</v>
      </c>
      <c r="C9" s="278" t="s">
        <v>279</v>
      </c>
      <c r="D9" s="278" t="s">
        <v>284</v>
      </c>
      <c r="E9" s="242" t="s">
        <v>281</v>
      </c>
      <c r="F9" s="275">
        <v>1864843193</v>
      </c>
      <c r="G9" s="275">
        <v>1864843193</v>
      </c>
      <c r="H9" s="275">
        <f t="shared" ref="H9:H16" si="0">F9-G9</f>
        <v>0</v>
      </c>
      <c r="I9" s="277" t="s">
        <v>211</v>
      </c>
    </row>
    <row r="10" spans="1:13" ht="21" customHeight="1">
      <c r="A10" s="273">
        <v>4</v>
      </c>
      <c r="B10" s="278" t="s">
        <v>285</v>
      </c>
      <c r="C10" s="278" t="s">
        <v>286</v>
      </c>
      <c r="D10" s="278" t="s">
        <v>287</v>
      </c>
      <c r="E10" s="242" t="s">
        <v>281</v>
      </c>
      <c r="F10" s="275">
        <v>4018613828</v>
      </c>
      <c r="G10" s="275">
        <v>4022800992</v>
      </c>
      <c r="H10" s="275">
        <f t="shared" si="0"/>
        <v>-4187164</v>
      </c>
      <c r="I10" s="277" t="s">
        <v>210</v>
      </c>
      <c r="J10" s="280" t="s">
        <v>306</v>
      </c>
    </row>
    <row r="11" spans="1:13" ht="21" customHeight="1">
      <c r="A11" s="273">
        <v>5</v>
      </c>
      <c r="B11" s="278" t="s">
        <v>285</v>
      </c>
      <c r="C11" s="278" t="s">
        <v>286</v>
      </c>
      <c r="D11" s="278" t="s">
        <v>288</v>
      </c>
      <c r="E11" s="242" t="s">
        <v>281</v>
      </c>
      <c r="F11" s="275">
        <v>9849594043</v>
      </c>
      <c r="G11" s="275">
        <v>9947799103</v>
      </c>
      <c r="H11" s="275">
        <f t="shared" si="0"/>
        <v>-98205060</v>
      </c>
      <c r="I11" s="277" t="s">
        <v>210</v>
      </c>
      <c r="J11" s="280" t="s">
        <v>306</v>
      </c>
    </row>
    <row r="12" spans="1:13" ht="21" customHeight="1">
      <c r="A12" s="273">
        <v>6</v>
      </c>
      <c r="B12" s="278" t="s">
        <v>289</v>
      </c>
      <c r="C12" s="278" t="s">
        <v>286</v>
      </c>
      <c r="D12" s="278" t="s">
        <v>290</v>
      </c>
      <c r="E12" s="242" t="s">
        <v>281</v>
      </c>
      <c r="F12" s="275">
        <v>6192118674</v>
      </c>
      <c r="G12" s="275">
        <v>6205499989</v>
      </c>
      <c r="H12" s="275">
        <f t="shared" si="0"/>
        <v>-13381315</v>
      </c>
      <c r="I12" s="277" t="s">
        <v>210</v>
      </c>
      <c r="J12" s="280" t="s">
        <v>306</v>
      </c>
    </row>
    <row r="13" spans="1:13" ht="21" customHeight="1">
      <c r="A13" s="273">
        <v>7</v>
      </c>
      <c r="B13" s="278" t="s">
        <v>291</v>
      </c>
      <c r="C13" s="278" t="s">
        <v>292</v>
      </c>
      <c r="D13" s="278" t="s">
        <v>293</v>
      </c>
      <c r="E13" s="242" t="s">
        <v>281</v>
      </c>
      <c r="F13" s="275">
        <v>6014564437</v>
      </c>
      <c r="G13" s="275">
        <v>6029400000</v>
      </c>
      <c r="H13" s="275">
        <f t="shared" si="0"/>
        <v>-14835563</v>
      </c>
      <c r="I13" s="277" t="s">
        <v>210</v>
      </c>
      <c r="J13" s="280" t="s">
        <v>306</v>
      </c>
    </row>
    <row r="14" spans="1:13" ht="21" customHeight="1">
      <c r="A14" s="273">
        <v>8</v>
      </c>
      <c r="B14" s="278" t="s">
        <v>289</v>
      </c>
      <c r="C14" s="278" t="s">
        <v>294</v>
      </c>
      <c r="D14" s="278" t="s">
        <v>295</v>
      </c>
      <c r="E14" s="242" t="s">
        <v>281</v>
      </c>
      <c r="F14" s="275">
        <v>6350000000</v>
      </c>
      <c r="G14" s="275">
        <v>6350000000</v>
      </c>
      <c r="H14" s="275">
        <f t="shared" si="0"/>
        <v>0</v>
      </c>
      <c r="I14" s="277" t="s">
        <v>210</v>
      </c>
    </row>
    <row r="15" spans="1:13" ht="21" customHeight="1">
      <c r="A15" s="273">
        <v>9</v>
      </c>
      <c r="B15" s="278" t="s">
        <v>289</v>
      </c>
      <c r="C15" s="278" t="s">
        <v>294</v>
      </c>
      <c r="D15" s="278" t="s">
        <v>296</v>
      </c>
      <c r="E15" s="242" t="s">
        <v>281</v>
      </c>
      <c r="F15" s="275">
        <v>6151455924</v>
      </c>
      <c r="G15" s="275">
        <v>6151500000</v>
      </c>
      <c r="H15" s="275">
        <f t="shared" si="0"/>
        <v>-44076</v>
      </c>
      <c r="I15" s="277" t="s">
        <v>210</v>
      </c>
      <c r="J15" s="280" t="s">
        <v>307</v>
      </c>
    </row>
    <row r="16" spans="1:13" ht="21" customHeight="1">
      <c r="A16" s="273">
        <v>10</v>
      </c>
      <c r="B16" s="278" t="s">
        <v>216</v>
      </c>
      <c r="C16" s="278" t="s">
        <v>297</v>
      </c>
      <c r="D16" s="278" t="s">
        <v>298</v>
      </c>
      <c r="E16" s="242" t="s">
        <v>281</v>
      </c>
      <c r="F16" s="275">
        <v>10870000000</v>
      </c>
      <c r="G16" s="275">
        <v>10870000000</v>
      </c>
      <c r="H16" s="275">
        <f t="shared" si="0"/>
        <v>0</v>
      </c>
      <c r="I16" s="277" t="s">
        <v>210</v>
      </c>
    </row>
    <row r="17" spans="1:9" ht="26.25" customHeight="1">
      <c r="A17" s="396" t="s">
        <v>156</v>
      </c>
      <c r="B17" s="396"/>
      <c r="C17" s="396"/>
      <c r="D17" s="396"/>
      <c r="E17" s="396"/>
      <c r="F17" s="276">
        <f>SUM(F7:F16)</f>
        <v>51311428122</v>
      </c>
      <c r="G17" s="276">
        <f>SUM(G7:G16)</f>
        <v>51442037224</v>
      </c>
      <c r="H17" s="276">
        <f>SUM(H7:H16)</f>
        <v>-130609102</v>
      </c>
      <c r="I17" s="135"/>
    </row>
    <row r="19" spans="1:9" s="293" customFormat="1" ht="20.100000000000001" customHeight="1">
      <c r="B19" s="294" t="s">
        <v>304</v>
      </c>
      <c r="C19" s="295"/>
      <c r="D19" s="295"/>
      <c r="E19" s="295"/>
      <c r="F19" s="295"/>
      <c r="G19" s="295"/>
    </row>
    <row r="20" spans="1:9" s="293" customFormat="1" ht="20.100000000000001" customHeight="1">
      <c r="B20" s="294" t="s">
        <v>493</v>
      </c>
      <c r="C20" s="295"/>
      <c r="D20" s="295"/>
      <c r="E20" s="295"/>
      <c r="F20" s="295"/>
      <c r="G20" s="295"/>
    </row>
    <row r="21" spans="1:9" s="293" customFormat="1" ht="20.100000000000001" customHeight="1">
      <c r="B21" s="294"/>
      <c r="C21" s="295"/>
      <c r="D21" s="295"/>
      <c r="E21" s="295"/>
      <c r="F21" s="295"/>
      <c r="G21" s="295"/>
    </row>
    <row r="22" spans="1:9" ht="18.75" customHeight="1">
      <c r="B22" s="305" t="s">
        <v>245</v>
      </c>
      <c r="C22" s="136"/>
      <c r="D22" s="136"/>
      <c r="E22" s="136"/>
      <c r="F22" s="136"/>
      <c r="G22" s="136"/>
      <c r="H22" s="136"/>
      <c r="I22" s="136"/>
    </row>
    <row r="23" spans="1:9" ht="18.75" customHeight="1">
      <c r="B23" s="306" t="s">
        <v>242</v>
      </c>
      <c r="C23" s="136"/>
      <c r="D23" s="136"/>
      <c r="E23" s="136"/>
      <c r="F23" s="136"/>
      <c r="G23" s="136"/>
      <c r="H23" s="136"/>
      <c r="I23" s="136"/>
    </row>
    <row r="24" spans="1:9" ht="18.75" customHeight="1">
      <c r="B24" s="255"/>
      <c r="C24" s="136"/>
      <c r="D24" s="136"/>
      <c r="E24" s="136"/>
      <c r="F24" s="136"/>
      <c r="G24" s="136"/>
      <c r="H24" s="136"/>
    </row>
    <row r="25" spans="1:9">
      <c r="B25" s="256"/>
    </row>
  </sheetData>
  <mergeCells count="9">
    <mergeCell ref="B2:I2"/>
    <mergeCell ref="A17:E17"/>
    <mergeCell ref="F5:H5"/>
    <mergeCell ref="A5:A6"/>
    <mergeCell ref="B5:B6"/>
    <mergeCell ref="C5:C6"/>
    <mergeCell ref="D5:D6"/>
    <mergeCell ref="E5:E6"/>
    <mergeCell ref="I5:I6"/>
  </mergeCells>
  <phoneticPr fontId="8" type="noConversion"/>
  <pageMargins left="0.15748031496062992" right="0.19685039370078741" top="0.98425196850393704" bottom="0.98425196850393704" header="0.51181102362204722" footer="0.51181102362204722"/>
  <pageSetup paperSize="9" scale="80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zoomScaleNormal="100" workbookViewId="0">
      <selection activeCell="B2" sqref="B2:O2"/>
    </sheetView>
  </sheetViews>
  <sheetFormatPr defaultRowHeight="14.25"/>
  <cols>
    <col min="1" max="1" width="4.75" style="20" customWidth="1"/>
    <col min="2" max="2" width="18.875" style="20" customWidth="1"/>
    <col min="3" max="3" width="14.75" style="20" customWidth="1"/>
    <col min="4" max="4" width="14.375" style="20" customWidth="1"/>
    <col min="5" max="5" width="16.125" style="20" customWidth="1"/>
    <col min="6" max="6" width="14.625" style="20" customWidth="1"/>
    <col min="7" max="7" width="15.375" style="20" customWidth="1"/>
    <col min="8" max="8" width="17" style="20" customWidth="1"/>
    <col min="9" max="9" width="15" style="20" customWidth="1"/>
    <col min="10" max="10" width="18.5" style="20" customWidth="1"/>
    <col min="11" max="11" width="15.125" style="20" customWidth="1"/>
    <col min="12" max="12" width="17.125" style="20" customWidth="1"/>
    <col min="13" max="13" width="12.75" style="20" customWidth="1"/>
    <col min="14" max="14" width="10.25" style="20" customWidth="1"/>
    <col min="15" max="15" width="15.25" style="20" customWidth="1"/>
    <col min="16" max="16" width="10.875" style="20" bestFit="1" customWidth="1"/>
    <col min="17" max="16384" width="9" style="20"/>
  </cols>
  <sheetData>
    <row r="1" spans="1:16" ht="24.75" customHeight="1">
      <c r="B1" s="251" t="s">
        <v>250</v>
      </c>
      <c r="C1" s="19"/>
    </row>
    <row r="2" spans="1:16" s="21" customFormat="1" ht="37.5" customHeight="1">
      <c r="B2" s="400" t="s">
        <v>243</v>
      </c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  <c r="O2" s="400"/>
    </row>
    <row r="3" spans="1:16" s="21" customFormat="1" ht="24" customHeight="1" thickBot="1">
      <c r="B3" s="285" t="s">
        <v>360</v>
      </c>
      <c r="C3" s="286"/>
      <c r="D3" s="286"/>
      <c r="E3" s="31"/>
      <c r="F3" s="31"/>
      <c r="G3" s="31"/>
      <c r="H3" s="31"/>
      <c r="I3" s="31"/>
      <c r="J3" s="31"/>
      <c r="K3" s="31"/>
      <c r="L3" s="31"/>
      <c r="N3" s="28"/>
      <c r="O3" s="219" t="s">
        <v>192</v>
      </c>
    </row>
    <row r="4" spans="1:16" s="23" customFormat="1" ht="27" customHeight="1" thickTop="1">
      <c r="A4" s="401" t="s">
        <v>22</v>
      </c>
      <c r="B4" s="404" t="s">
        <v>20</v>
      </c>
      <c r="C4" s="406" t="s">
        <v>218</v>
      </c>
      <c r="D4" s="407"/>
      <c r="E4" s="407"/>
      <c r="F4" s="407"/>
      <c r="G4" s="407"/>
      <c r="H4" s="407"/>
      <c r="I4" s="407"/>
      <c r="J4" s="407"/>
      <c r="K4" s="220"/>
      <c r="L4" s="408" t="s">
        <v>219</v>
      </c>
      <c r="M4" s="410" t="s">
        <v>212</v>
      </c>
      <c r="N4" s="412" t="s">
        <v>23</v>
      </c>
      <c r="O4" s="414" t="s">
        <v>220</v>
      </c>
      <c r="P4" s="420" t="s">
        <v>202</v>
      </c>
    </row>
    <row r="5" spans="1:16" s="23" customFormat="1" ht="27" customHeight="1">
      <c r="A5" s="402"/>
      <c r="B5" s="405"/>
      <c r="C5" s="406" t="s">
        <v>203</v>
      </c>
      <c r="D5" s="407"/>
      <c r="E5" s="407"/>
      <c r="F5" s="407"/>
      <c r="G5" s="407"/>
      <c r="H5" s="407"/>
      <c r="I5" s="424"/>
      <c r="J5" s="221" t="s">
        <v>204</v>
      </c>
      <c r="K5" s="425" t="s">
        <v>205</v>
      </c>
      <c r="L5" s="409"/>
      <c r="M5" s="411"/>
      <c r="N5" s="413"/>
      <c r="O5" s="415"/>
      <c r="P5" s="421"/>
    </row>
    <row r="6" spans="1:16" s="23" customFormat="1" ht="42.75" customHeight="1">
      <c r="A6" s="402"/>
      <c r="B6" s="405"/>
      <c r="C6" s="428" t="s">
        <v>16</v>
      </c>
      <c r="D6" s="429"/>
      <c r="E6" s="428" t="s">
        <v>17</v>
      </c>
      <c r="F6" s="429"/>
      <c r="G6" s="428" t="s">
        <v>18</v>
      </c>
      <c r="H6" s="429"/>
      <c r="I6" s="169" t="s">
        <v>206</v>
      </c>
      <c r="J6" s="430" t="s">
        <v>207</v>
      </c>
      <c r="K6" s="426"/>
      <c r="L6" s="409"/>
      <c r="M6" s="411"/>
      <c r="N6" s="413"/>
      <c r="O6" s="416"/>
      <c r="P6" s="422"/>
    </row>
    <row r="7" spans="1:16" s="23" customFormat="1" ht="58.5" customHeight="1">
      <c r="A7" s="403"/>
      <c r="B7" s="405"/>
      <c r="C7" s="169" t="s">
        <v>208</v>
      </c>
      <c r="D7" s="169" t="s">
        <v>21</v>
      </c>
      <c r="E7" s="169" t="s">
        <v>19</v>
      </c>
      <c r="F7" s="169" t="s">
        <v>21</v>
      </c>
      <c r="G7" s="169" t="s">
        <v>19</v>
      </c>
      <c r="H7" s="169" t="s">
        <v>21</v>
      </c>
      <c r="I7" s="170" t="s">
        <v>11</v>
      </c>
      <c r="J7" s="431"/>
      <c r="K7" s="427"/>
      <c r="L7" s="409"/>
      <c r="M7" s="411"/>
      <c r="N7" s="413"/>
      <c r="O7" s="416"/>
      <c r="P7" s="423"/>
    </row>
    <row r="8" spans="1:16" s="27" customFormat="1" ht="26.25" customHeight="1">
      <c r="A8" s="26">
        <v>1</v>
      </c>
      <c r="B8" s="222" t="s">
        <v>361</v>
      </c>
      <c r="C8" s="223">
        <v>151869210</v>
      </c>
      <c r="D8" s="223">
        <v>21767590</v>
      </c>
      <c r="E8" s="223">
        <v>93047892</v>
      </c>
      <c r="F8" s="223">
        <v>10901060</v>
      </c>
      <c r="G8" s="223">
        <v>11723150</v>
      </c>
      <c r="H8" s="223">
        <v>988230</v>
      </c>
      <c r="I8" s="224">
        <f>SUM(C8:H8)</f>
        <v>290297132</v>
      </c>
      <c r="J8" s="287">
        <v>128084098</v>
      </c>
      <c r="K8" s="225">
        <f>I8+J8</f>
        <v>418381230</v>
      </c>
      <c r="L8" s="288">
        <v>418381230</v>
      </c>
      <c r="M8" s="29">
        <f>K8-L8</f>
        <v>0</v>
      </c>
      <c r="N8" s="226">
        <f>L8/(K8)*100</f>
        <v>100</v>
      </c>
      <c r="O8" s="289">
        <v>431629886</v>
      </c>
      <c r="P8" s="227">
        <f>L8-O8</f>
        <v>-13248656</v>
      </c>
    </row>
    <row r="9" spans="1:16" s="27" customFormat="1" ht="26.25" customHeight="1">
      <c r="A9" s="26">
        <v>2</v>
      </c>
      <c r="B9" s="222" t="s">
        <v>362</v>
      </c>
      <c r="C9" s="223">
        <v>161420710</v>
      </c>
      <c r="D9" s="223">
        <v>21260840</v>
      </c>
      <c r="E9" s="223">
        <v>93777336</v>
      </c>
      <c r="F9" s="223">
        <v>9813090</v>
      </c>
      <c r="G9" s="223">
        <v>12472480</v>
      </c>
      <c r="H9" s="223">
        <v>953160</v>
      </c>
      <c r="I9" s="224">
        <f t="shared" ref="I9:I20" si="0">SUM(C9:H9)</f>
        <v>299697616</v>
      </c>
      <c r="J9" s="287">
        <v>83481674</v>
      </c>
      <c r="K9" s="225">
        <f t="shared" ref="K9:K20" si="1">I9+J9</f>
        <v>383179290</v>
      </c>
      <c r="L9" s="288">
        <v>383179290</v>
      </c>
      <c r="M9" s="29">
        <f t="shared" ref="M9:M20" si="2">I9+J9-L9</f>
        <v>0</v>
      </c>
      <c r="N9" s="226">
        <f>L9/(K9)*100</f>
        <v>100</v>
      </c>
      <c r="O9" s="289">
        <v>343208386</v>
      </c>
      <c r="P9" s="227">
        <f t="shared" ref="P9:P20" si="3">L9-O9</f>
        <v>39970904</v>
      </c>
    </row>
    <row r="10" spans="1:16" s="27" customFormat="1" ht="26.25" customHeight="1">
      <c r="A10" s="26">
        <v>3</v>
      </c>
      <c r="B10" s="222" t="s">
        <v>363</v>
      </c>
      <c r="C10" s="223">
        <v>33216860</v>
      </c>
      <c r="D10" s="223">
        <v>20159580</v>
      </c>
      <c r="E10" s="223">
        <v>17267310</v>
      </c>
      <c r="F10" s="223">
        <v>8798240</v>
      </c>
      <c r="G10" s="223">
        <v>2605890</v>
      </c>
      <c r="H10" s="223">
        <v>982850</v>
      </c>
      <c r="I10" s="224">
        <f t="shared" si="0"/>
        <v>83030730</v>
      </c>
      <c r="J10" s="287">
        <v>27587030</v>
      </c>
      <c r="K10" s="225">
        <f t="shared" si="1"/>
        <v>110617760</v>
      </c>
      <c r="L10" s="288">
        <v>110617760</v>
      </c>
      <c r="M10" s="29">
        <f t="shared" si="2"/>
        <v>0</v>
      </c>
      <c r="N10" s="226">
        <f t="shared" ref="N10:N20" si="4">L10/(K10)*100</f>
        <v>100</v>
      </c>
      <c r="O10" s="289">
        <v>0</v>
      </c>
      <c r="P10" s="227">
        <f t="shared" si="3"/>
        <v>110617760</v>
      </c>
    </row>
    <row r="11" spans="1:16" s="27" customFormat="1" ht="26.25" customHeight="1">
      <c r="A11" s="26">
        <v>4</v>
      </c>
      <c r="B11" s="222" t="s">
        <v>364</v>
      </c>
      <c r="C11" s="223">
        <v>90477130</v>
      </c>
      <c r="D11" s="223">
        <v>24708100</v>
      </c>
      <c r="E11" s="223">
        <v>84007390</v>
      </c>
      <c r="F11" s="223">
        <v>18207040</v>
      </c>
      <c r="G11" s="223">
        <v>6984130</v>
      </c>
      <c r="H11" s="223">
        <v>1121730</v>
      </c>
      <c r="I11" s="224">
        <f t="shared" si="0"/>
        <v>225505520</v>
      </c>
      <c r="J11" s="287">
        <v>89063600</v>
      </c>
      <c r="K11" s="225">
        <f t="shared" si="1"/>
        <v>314569120</v>
      </c>
      <c r="L11" s="288">
        <v>314569120</v>
      </c>
      <c r="M11" s="29">
        <f t="shared" si="2"/>
        <v>0</v>
      </c>
      <c r="N11" s="226">
        <f t="shared" si="4"/>
        <v>100</v>
      </c>
      <c r="O11" s="289">
        <v>270962160</v>
      </c>
      <c r="P11" s="227">
        <f t="shared" si="3"/>
        <v>43606960</v>
      </c>
    </row>
    <row r="12" spans="1:16" s="27" customFormat="1" ht="26.25" customHeight="1">
      <c r="A12" s="26">
        <v>5</v>
      </c>
      <c r="B12" s="222" t="s">
        <v>365</v>
      </c>
      <c r="C12" s="223">
        <v>172238680</v>
      </c>
      <c r="D12" s="223">
        <v>38351790</v>
      </c>
      <c r="E12" s="223">
        <v>96486130</v>
      </c>
      <c r="F12" s="223">
        <v>26401710</v>
      </c>
      <c r="G12" s="223">
        <v>13295530</v>
      </c>
      <c r="H12" s="223">
        <v>11473530</v>
      </c>
      <c r="I12" s="224">
        <f t="shared" si="0"/>
        <v>358247370</v>
      </c>
      <c r="J12" s="287">
        <v>93187610</v>
      </c>
      <c r="K12" s="225">
        <f t="shared" si="1"/>
        <v>451434980</v>
      </c>
      <c r="L12" s="288">
        <v>451434980</v>
      </c>
      <c r="M12" s="29">
        <f t="shared" si="2"/>
        <v>0</v>
      </c>
      <c r="N12" s="226">
        <f t="shared" si="4"/>
        <v>100</v>
      </c>
      <c r="O12" s="289">
        <v>431242850</v>
      </c>
      <c r="P12" s="227">
        <f t="shared" si="3"/>
        <v>20192130</v>
      </c>
    </row>
    <row r="13" spans="1:16" s="27" customFormat="1" ht="26.25" customHeight="1">
      <c r="A13" s="26">
        <v>6</v>
      </c>
      <c r="B13" s="222" t="s">
        <v>366</v>
      </c>
      <c r="C13" s="223">
        <v>94044870</v>
      </c>
      <c r="D13" s="223">
        <v>20246500</v>
      </c>
      <c r="E13" s="223">
        <v>56692270</v>
      </c>
      <c r="F13" s="223">
        <v>8768970</v>
      </c>
      <c r="G13" s="223">
        <v>7259530</v>
      </c>
      <c r="H13" s="223">
        <v>919180</v>
      </c>
      <c r="I13" s="224">
        <f t="shared" si="0"/>
        <v>187931320</v>
      </c>
      <c r="J13" s="287">
        <v>19362410</v>
      </c>
      <c r="K13" s="225">
        <f t="shared" si="1"/>
        <v>207293730</v>
      </c>
      <c r="L13" s="288">
        <v>207293730</v>
      </c>
      <c r="M13" s="29">
        <f t="shared" si="2"/>
        <v>0</v>
      </c>
      <c r="N13" s="226">
        <f t="shared" si="4"/>
        <v>100</v>
      </c>
      <c r="O13" s="289">
        <v>236957760</v>
      </c>
      <c r="P13" s="227">
        <f t="shared" si="3"/>
        <v>-29664030</v>
      </c>
    </row>
    <row r="14" spans="1:16" s="27" customFormat="1" ht="26.25" customHeight="1">
      <c r="A14" s="26">
        <v>7</v>
      </c>
      <c r="B14" s="222" t="s">
        <v>367</v>
      </c>
      <c r="C14" s="223">
        <v>59437580</v>
      </c>
      <c r="D14" s="223">
        <v>17874780</v>
      </c>
      <c r="E14" s="223">
        <v>33253870</v>
      </c>
      <c r="F14" s="223">
        <v>8769610</v>
      </c>
      <c r="G14" s="223">
        <v>4587640</v>
      </c>
      <c r="H14" s="223">
        <v>811960</v>
      </c>
      <c r="I14" s="224">
        <f t="shared" si="0"/>
        <v>124735440</v>
      </c>
      <c r="J14" s="287">
        <v>18960750</v>
      </c>
      <c r="K14" s="225">
        <f t="shared" si="1"/>
        <v>143696190</v>
      </c>
      <c r="L14" s="288">
        <v>143696190</v>
      </c>
      <c r="M14" s="29">
        <f t="shared" si="2"/>
        <v>0</v>
      </c>
      <c r="N14" s="226">
        <f t="shared" si="4"/>
        <v>100</v>
      </c>
      <c r="O14" s="289">
        <v>130133450</v>
      </c>
      <c r="P14" s="227">
        <f t="shared" si="3"/>
        <v>13562740</v>
      </c>
    </row>
    <row r="15" spans="1:16" s="27" customFormat="1" ht="26.25" customHeight="1">
      <c r="A15" s="26">
        <v>8</v>
      </c>
      <c r="B15" s="222" t="s">
        <v>368</v>
      </c>
      <c r="C15" s="223">
        <v>62479230</v>
      </c>
      <c r="D15" s="223">
        <v>27536290</v>
      </c>
      <c r="E15" s="223">
        <v>32325950</v>
      </c>
      <c r="F15" s="223">
        <v>16183580</v>
      </c>
      <c r="G15" s="223">
        <v>4822930</v>
      </c>
      <c r="H15" s="223">
        <v>5315820</v>
      </c>
      <c r="I15" s="224">
        <f t="shared" si="0"/>
        <v>148663800</v>
      </c>
      <c r="J15" s="287">
        <v>17439460</v>
      </c>
      <c r="K15" s="225">
        <f t="shared" si="1"/>
        <v>166103260</v>
      </c>
      <c r="L15" s="288">
        <v>166103260</v>
      </c>
      <c r="M15" s="29">
        <f t="shared" si="2"/>
        <v>0</v>
      </c>
      <c r="N15" s="226">
        <f t="shared" si="4"/>
        <v>100</v>
      </c>
      <c r="O15" s="289">
        <v>144766120</v>
      </c>
      <c r="P15" s="227">
        <f t="shared" si="3"/>
        <v>21337140</v>
      </c>
    </row>
    <row r="16" spans="1:16" s="27" customFormat="1" ht="26.25" customHeight="1">
      <c r="A16" s="26">
        <v>9</v>
      </c>
      <c r="B16" s="222" t="s">
        <v>369</v>
      </c>
      <c r="C16" s="223">
        <v>70810500</v>
      </c>
      <c r="D16" s="223">
        <v>14841970</v>
      </c>
      <c r="E16" s="223">
        <v>50400370</v>
      </c>
      <c r="F16" s="223">
        <v>7301420</v>
      </c>
      <c r="G16" s="223">
        <v>5474060</v>
      </c>
      <c r="H16" s="223">
        <v>678100</v>
      </c>
      <c r="I16" s="224">
        <f t="shared" si="0"/>
        <v>149506420</v>
      </c>
      <c r="J16" s="287">
        <v>51145680</v>
      </c>
      <c r="K16" s="225">
        <f t="shared" si="1"/>
        <v>200652100</v>
      </c>
      <c r="L16" s="288">
        <v>200652100</v>
      </c>
      <c r="M16" s="29">
        <f t="shared" si="2"/>
        <v>0</v>
      </c>
      <c r="N16" s="226">
        <f t="shared" si="4"/>
        <v>100</v>
      </c>
      <c r="O16" s="289">
        <v>225777320</v>
      </c>
      <c r="P16" s="227">
        <f t="shared" si="3"/>
        <v>-25125220</v>
      </c>
    </row>
    <row r="17" spans="1:16" s="27" customFormat="1" ht="26.25" customHeight="1">
      <c r="A17" s="26">
        <v>10</v>
      </c>
      <c r="B17" s="222" t="s">
        <v>370</v>
      </c>
      <c r="C17" s="223">
        <v>39211100</v>
      </c>
      <c r="D17" s="223">
        <v>15536320</v>
      </c>
      <c r="E17" s="223">
        <v>23236340</v>
      </c>
      <c r="F17" s="223">
        <v>7648460</v>
      </c>
      <c r="G17" s="223">
        <v>3026820</v>
      </c>
      <c r="H17" s="223">
        <v>705300</v>
      </c>
      <c r="I17" s="224">
        <f t="shared" si="0"/>
        <v>89364340</v>
      </c>
      <c r="J17" s="287">
        <v>21081090</v>
      </c>
      <c r="K17" s="225">
        <f t="shared" si="1"/>
        <v>110445430</v>
      </c>
      <c r="L17" s="288">
        <v>110445430</v>
      </c>
      <c r="M17" s="29">
        <f t="shared" si="2"/>
        <v>0</v>
      </c>
      <c r="N17" s="226">
        <f t="shared" si="4"/>
        <v>100</v>
      </c>
      <c r="O17" s="289">
        <v>106994190</v>
      </c>
      <c r="P17" s="227">
        <f t="shared" si="3"/>
        <v>3451240</v>
      </c>
    </row>
    <row r="18" spans="1:16" s="27" customFormat="1" ht="26.25" customHeight="1">
      <c r="A18" s="26">
        <v>11</v>
      </c>
      <c r="B18" s="222" t="s">
        <v>371</v>
      </c>
      <c r="C18" s="223">
        <v>58347560</v>
      </c>
      <c r="D18" s="223">
        <v>19819480</v>
      </c>
      <c r="E18" s="223">
        <v>36979500</v>
      </c>
      <c r="F18" s="223">
        <v>8702910</v>
      </c>
      <c r="G18" s="223">
        <v>4504000</v>
      </c>
      <c r="H18" s="223">
        <v>1664670</v>
      </c>
      <c r="I18" s="224">
        <f t="shared" si="0"/>
        <v>130018120</v>
      </c>
      <c r="J18" s="287">
        <v>20061580</v>
      </c>
      <c r="K18" s="225">
        <f t="shared" si="1"/>
        <v>150079700</v>
      </c>
      <c r="L18" s="288">
        <v>150079700</v>
      </c>
      <c r="M18" s="29">
        <f t="shared" si="2"/>
        <v>0</v>
      </c>
      <c r="N18" s="226">
        <f t="shared" si="4"/>
        <v>100</v>
      </c>
      <c r="O18" s="289">
        <v>138636330</v>
      </c>
      <c r="P18" s="227">
        <f t="shared" si="3"/>
        <v>11443370</v>
      </c>
    </row>
    <row r="19" spans="1:16" s="27" customFormat="1" ht="26.25" customHeight="1">
      <c r="A19" s="26">
        <v>12</v>
      </c>
      <c r="B19" s="222" t="s">
        <v>372</v>
      </c>
      <c r="C19" s="223">
        <v>14354380</v>
      </c>
      <c r="D19" s="223">
        <v>4521310</v>
      </c>
      <c r="E19" s="223">
        <v>8720200</v>
      </c>
      <c r="F19" s="223">
        <v>2177680</v>
      </c>
      <c r="G19" s="223">
        <v>1108040</v>
      </c>
      <c r="H19" s="223">
        <v>205240</v>
      </c>
      <c r="I19" s="224">
        <f t="shared" si="0"/>
        <v>31086850</v>
      </c>
      <c r="J19" s="287">
        <v>28665580</v>
      </c>
      <c r="K19" s="225">
        <f t="shared" si="1"/>
        <v>59752430</v>
      </c>
      <c r="L19" s="288">
        <v>59752430</v>
      </c>
      <c r="M19" s="29">
        <f t="shared" si="2"/>
        <v>0</v>
      </c>
      <c r="N19" s="226">
        <f t="shared" si="4"/>
        <v>100</v>
      </c>
      <c r="O19" s="289">
        <v>59068210</v>
      </c>
      <c r="P19" s="227">
        <f t="shared" si="3"/>
        <v>684220</v>
      </c>
    </row>
    <row r="20" spans="1:16" s="27" customFormat="1" ht="26.25" customHeight="1">
      <c r="A20" s="26">
        <v>13</v>
      </c>
      <c r="B20" s="222" t="s">
        <v>373</v>
      </c>
      <c r="C20" s="223">
        <v>9976960</v>
      </c>
      <c r="D20" s="223">
        <v>3936740</v>
      </c>
      <c r="E20" s="223">
        <v>4679080</v>
      </c>
      <c r="F20" s="223">
        <v>1868300</v>
      </c>
      <c r="G20" s="223">
        <v>770100</v>
      </c>
      <c r="H20" s="223">
        <v>178720</v>
      </c>
      <c r="I20" s="224">
        <f t="shared" si="0"/>
        <v>21409900</v>
      </c>
      <c r="J20" s="287">
        <v>25340060</v>
      </c>
      <c r="K20" s="225">
        <f t="shared" si="1"/>
        <v>46749960</v>
      </c>
      <c r="L20" s="288">
        <v>46749960</v>
      </c>
      <c r="M20" s="29">
        <f t="shared" si="2"/>
        <v>0</v>
      </c>
      <c r="N20" s="226">
        <f t="shared" si="4"/>
        <v>100</v>
      </c>
      <c r="O20" s="289">
        <v>42038720</v>
      </c>
      <c r="P20" s="227">
        <f t="shared" si="3"/>
        <v>4711240</v>
      </c>
    </row>
    <row r="21" spans="1:16" s="27" customFormat="1" ht="24" customHeight="1" thickBot="1">
      <c r="A21" s="417" t="s">
        <v>1</v>
      </c>
      <c r="B21" s="418"/>
      <c r="C21" s="228">
        <f t="shared" ref="C21:J21" si="5">SUM(C8:C20)</f>
        <v>1017884770</v>
      </c>
      <c r="D21" s="228">
        <f t="shared" si="5"/>
        <v>250561290</v>
      </c>
      <c r="E21" s="228">
        <f t="shared" si="5"/>
        <v>630873638</v>
      </c>
      <c r="F21" s="228">
        <f t="shared" si="5"/>
        <v>135542070</v>
      </c>
      <c r="G21" s="228">
        <f t="shared" si="5"/>
        <v>78634300</v>
      </c>
      <c r="H21" s="228">
        <f t="shared" si="5"/>
        <v>25998490</v>
      </c>
      <c r="I21" s="228">
        <f t="shared" si="5"/>
        <v>2139494558</v>
      </c>
      <c r="J21" s="229">
        <f t="shared" si="5"/>
        <v>623460622</v>
      </c>
      <c r="K21" s="230">
        <f>SUM(K8:K20)</f>
        <v>2762955180</v>
      </c>
      <c r="L21" s="231">
        <f>SUM(L8:L20)</f>
        <v>2762955180</v>
      </c>
      <c r="M21" s="232">
        <f>SUM(M8:M20)</f>
        <v>0</v>
      </c>
      <c r="N21" s="233">
        <f>SUM(N8:N20)</f>
        <v>1300</v>
      </c>
      <c r="O21" s="290">
        <f>SUM(O8:O20)</f>
        <v>2561415382</v>
      </c>
      <c r="P21" s="234"/>
    </row>
    <row r="22" spans="1:16" ht="19.5" customHeight="1" thickTop="1">
      <c r="D22" s="22"/>
      <c r="E22" s="22"/>
      <c r="F22" s="22"/>
      <c r="G22" s="22"/>
      <c r="H22" s="22"/>
      <c r="I22" s="22"/>
    </row>
    <row r="23" spans="1:16" s="19" customFormat="1" ht="36" customHeight="1">
      <c r="B23" s="419" t="s">
        <v>221</v>
      </c>
      <c r="C23" s="419"/>
      <c r="D23" s="419"/>
      <c r="E23" s="419"/>
      <c r="F23" s="419"/>
      <c r="G23" s="419"/>
      <c r="H23" s="419"/>
      <c r="I23" s="419"/>
      <c r="J23" s="419"/>
      <c r="K23" s="235"/>
    </row>
    <row r="24" spans="1:16" s="19" customFormat="1" ht="36" customHeight="1">
      <c r="B24" s="419" t="s">
        <v>222</v>
      </c>
      <c r="C24" s="419"/>
      <c r="D24" s="419"/>
      <c r="E24" s="419"/>
      <c r="F24" s="419"/>
      <c r="G24" s="419"/>
      <c r="H24" s="419"/>
      <c r="I24" s="419"/>
      <c r="J24" s="419"/>
      <c r="K24" s="235"/>
    </row>
    <row r="25" spans="1:16">
      <c r="B25" s="30"/>
      <c r="C25" s="30"/>
      <c r="D25" s="30"/>
      <c r="E25" s="30"/>
      <c r="F25" s="30"/>
      <c r="G25" s="30"/>
      <c r="H25" s="30"/>
      <c r="I25" s="30"/>
    </row>
    <row r="26" spans="1:16">
      <c r="B26" s="30"/>
      <c r="C26" s="30"/>
      <c r="D26" s="30"/>
      <c r="E26" s="30"/>
      <c r="F26" s="30"/>
      <c r="G26" s="30"/>
      <c r="H26" s="30"/>
      <c r="I26" s="30"/>
    </row>
    <row r="27" spans="1:16">
      <c r="B27" s="30"/>
      <c r="C27" s="30"/>
      <c r="D27" s="30"/>
      <c r="E27" s="30"/>
      <c r="F27" s="30"/>
      <c r="G27" s="30"/>
      <c r="H27" s="30"/>
      <c r="I27" s="30"/>
    </row>
    <row r="28" spans="1:16">
      <c r="B28" s="30"/>
      <c r="C28" s="30"/>
      <c r="D28" s="30"/>
      <c r="E28" s="30"/>
      <c r="F28" s="30"/>
      <c r="G28" s="30"/>
      <c r="H28" s="30"/>
      <c r="I28" s="30"/>
    </row>
    <row r="29" spans="1:16">
      <c r="B29" s="30"/>
      <c r="C29" s="30"/>
      <c r="D29" s="30"/>
      <c r="E29" s="30"/>
      <c r="F29" s="30"/>
      <c r="G29" s="30"/>
      <c r="H29" s="30"/>
      <c r="I29" s="30"/>
    </row>
    <row r="30" spans="1:16">
      <c r="B30" s="30"/>
      <c r="C30" s="30"/>
      <c r="D30" s="30"/>
      <c r="E30" s="30"/>
      <c r="F30" s="30"/>
      <c r="G30" s="30"/>
      <c r="H30" s="30"/>
      <c r="I30" s="30"/>
    </row>
  </sheetData>
  <mergeCells count="18">
    <mergeCell ref="A21:B21"/>
    <mergeCell ref="B23:J23"/>
    <mergeCell ref="B24:J24"/>
    <mergeCell ref="P4:P7"/>
    <mergeCell ref="C5:I5"/>
    <mergeCell ref="K5:K7"/>
    <mergeCell ref="C6:D6"/>
    <mergeCell ref="E6:F6"/>
    <mergeCell ref="G6:H6"/>
    <mergeCell ref="J6:J7"/>
    <mergeCell ref="B2:O2"/>
    <mergeCell ref="A4:A7"/>
    <mergeCell ref="B4:B7"/>
    <mergeCell ref="C4:J4"/>
    <mergeCell ref="L4:L7"/>
    <mergeCell ref="M4:M7"/>
    <mergeCell ref="N4:N7"/>
    <mergeCell ref="O4:O7"/>
  </mergeCells>
  <phoneticPr fontId="8" type="noConversion"/>
  <printOptions horizontalCentered="1"/>
  <pageMargins left="0.47244094488188981" right="0.39370078740157483" top="0.78740157480314965" bottom="0.27559055118110237" header="0.35433070866141736" footer="0.35433070866141736"/>
  <pageSetup paperSize="9" scale="48" orientation="landscape" horizontalDpi="4294967292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9</vt:i4>
      </vt:variant>
    </vt:vector>
  </HeadingPairs>
  <TitlesOfParts>
    <vt:vector size="17" baseType="lpstr">
      <vt:lpstr>1.표지</vt:lpstr>
      <vt:lpstr>서식2</vt:lpstr>
      <vt:lpstr>3.세입결산명세서</vt:lpstr>
      <vt:lpstr>4.세출결산명세서</vt:lpstr>
      <vt:lpstr>서식5~8(이월조서등)</vt:lpstr>
      <vt:lpstr>9.불부합조서</vt:lpstr>
      <vt:lpstr>10.예금잔액증명서</vt:lpstr>
      <vt:lpstr>11.법정부담금</vt:lpstr>
      <vt:lpstr>'1.표지'!Print_Area</vt:lpstr>
      <vt:lpstr>'10.예금잔액증명서'!Print_Area</vt:lpstr>
      <vt:lpstr>'11.법정부담금'!Print_Area</vt:lpstr>
      <vt:lpstr>'3.세입결산명세서'!Print_Area</vt:lpstr>
      <vt:lpstr>'4.세출결산명세서'!Print_Area</vt:lpstr>
      <vt:lpstr>서식2!Print_Area</vt:lpstr>
      <vt:lpstr>'서식5~8(이월조서등)'!Print_Area</vt:lpstr>
      <vt:lpstr>'3.세입결산명세서'!Print_Titles</vt:lpstr>
      <vt:lpstr>'4.세출결산명세서'!Print_Titles</vt:lpstr>
    </vt:vector>
  </TitlesOfParts>
  <Company>교육청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user</cp:lastModifiedBy>
  <cp:lastPrinted>2016-04-19T00:24:16Z</cp:lastPrinted>
  <dcterms:created xsi:type="dcterms:W3CDTF">2001-07-30T06:59:58Z</dcterms:created>
  <dcterms:modified xsi:type="dcterms:W3CDTF">2016-04-22T04:39:39Z</dcterms:modified>
</cp:coreProperties>
</file>