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8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0월 14일" sheetId="19" r:id="rId9"/>
  </sheets>
  <definedNames>
    <definedName name="_xlnm.Print_Area" localSheetId="8">'10월 14일'!$A$1:$K$22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</definedNames>
  <calcPr calcId="152511"/>
</workbook>
</file>

<file path=xl/calcChain.xml><?xml version="1.0" encoding="utf-8"?>
<calcChain xmlns="http://schemas.openxmlformats.org/spreadsheetml/2006/main">
  <c r="C19" i="19" l="1"/>
  <c r="H16" i="19"/>
  <c r="D16" i="19"/>
  <c r="H18" i="19" l="1"/>
  <c r="C14" i="19"/>
  <c r="H17" i="19" l="1"/>
  <c r="H15" i="19"/>
  <c r="H13" i="19"/>
  <c r="H14" i="19" s="1"/>
  <c r="B19" i="19"/>
  <c r="D15" i="19"/>
  <c r="B14" i="19"/>
  <c r="D13" i="19"/>
  <c r="D14" i="19" s="1"/>
  <c r="D19" i="19" l="1"/>
  <c r="D20" i="19" s="1"/>
  <c r="I13" i="19"/>
  <c r="J13" i="19" s="1"/>
  <c r="J14" i="19" s="1"/>
  <c r="J20" i="19" s="1"/>
  <c r="H19" i="19"/>
  <c r="H20" i="19" s="1"/>
  <c r="D19" i="18"/>
  <c r="H19" i="18"/>
  <c r="I14" i="19" l="1"/>
  <c r="I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<sst xmlns="http://schemas.openxmlformats.org/spreadsheetml/2006/main" count="430" uniqueCount="123">
  <si>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</si>
  <si>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</si>
  <si>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</si>
  <si>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</si>
  <si>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</si>
  <si>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</si>
  <si>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</si>
  <si>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</si>
  <si>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</si>
  <si>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</si>
  <si>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</si>
  <si>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</si>
  <si>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</si>
  <si>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</si>
  <si>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</si>
  <si>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</si>
  <si>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</si>
  <si>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</si>
  <si>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</si>
  <si>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</si>
  <si>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</si>
  <si>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</si>
  <si>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</si>
  <si>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</si>
  <si>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</si>
  <si>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</si>
  <si>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</si>
  <si>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</si>
  <si>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</si>
  <si>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</si>
  <si>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</si>
  <si>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</si>
  <si>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</si>
  <si>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</si>
  <si>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</si>
  <si>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</si>
  <si>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</si>
  <si>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</si>
  <si>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</si>
  <si>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</si>
  <si>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</si>
  <si>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</si>
  <si>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</si>
  <si>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</si>
  <si>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</si>
  <si>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</si>
  <si>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</si>
  <si>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</si>
  <si>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</si>
  <si>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</si>
  <si>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</si>
  <si>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</si>
  <si>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</si>
  <si>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</si>
  <si>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</si>
  <si>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</si>
  <si>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</si>
  <si>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</si>
  <si>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</si>
  <si>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</si>
  <si>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</si>
  <si>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</si>
  <si>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</si>
  <si>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</si>
  <si>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</si>
  <si>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</si>
  <si>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</si>
  <si>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</si>
  <si>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</si>
  <si>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</si>
  <si>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</si>
  <si>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</si>
  <si>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</si>
  <si>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</si>
  <si>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</si>
  <si>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</si>
  <si>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</si>
  <si>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</si>
  <si>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</si>
  <si>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</si>
  <si>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</si>
  <si>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</si>
  <si>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</si>
  <si>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</si>
  <si>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</si>
  <si>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</si>
  <si>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</si>
  <si>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</si>
  <si>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</si>
  <si>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</si>
  <si>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</si>
  <si>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</si>
  <si>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</si>
  <si>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</si>
  <si>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</si>
  <si>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</si>
  <si>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</si>
  <si>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</si>
  <si>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</si>
  <si>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</si>
  <si>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</si>
  <si>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</si>
  <si>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</si>
  <si>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</si>
  <si>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</si>
  <si>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</si>
  <si>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</si>
  <si>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</si>
  <si>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2016학년도 10월 현장체험학습비 정산서</t>
    <phoneticPr fontId="5" type="noConversion"/>
  </si>
  <si>
    <t>1. 기    간 : 2016.  10.  14.(1일)</t>
    <phoneticPr fontId="5" type="noConversion"/>
  </si>
  <si>
    <t>2. 장    소 : 순천 고인돌공원</t>
    <phoneticPr fontId="5" type="noConversion"/>
  </si>
  <si>
    <t>3. 학생인원 : 참가 162명 (재적 175명, 불참 13명)</t>
    <phoneticPr fontId="5" type="noConversion"/>
  </si>
  <si>
    <t>4. 인솔교사 : 20명</t>
    <phoneticPr fontId="5" type="noConversion"/>
  </si>
  <si>
    <t>6,450원*162명=</t>
    <phoneticPr fontId="5" type="noConversion"/>
  </si>
  <si>
    <t>불참원아 : 6,450원*13명</t>
    <phoneticPr fontId="3" type="noConversion"/>
  </si>
  <si>
    <t>6,450원*20명=</t>
    <phoneticPr fontId="5" type="noConversion"/>
  </si>
  <si>
    <t>6,660원*20명=</t>
    <phoneticPr fontId="3" type="noConversion"/>
  </si>
  <si>
    <t>10,000원*20명=</t>
    <phoneticPr fontId="5" type="noConversion"/>
  </si>
  <si>
    <t xml:space="preserve">   - ㈜태양관광여행사 : S2B전자계약</t>
    <phoneticPr fontId="5" type="noConversion"/>
  </si>
  <si>
    <t>5. 수행업체 : ㈜태양관광여행사(5대)</t>
    <phoneticPr fontId="5" type="noConversion"/>
  </si>
  <si>
    <t>입장료</t>
    <phoneticPr fontId="3" type="noConversion"/>
  </si>
  <si>
    <t>1,000원*18명=</t>
    <phoneticPr fontId="3" type="noConversion"/>
  </si>
  <si>
    <t>2명 미입장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</si>
</sst>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2" t="s">
        <v>23</v>
      </c>
      <c r="F13" s="63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9" t="s">
        <v>2</v>
      </c>
      <c r="F14" s="48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4" t="s">
        <v>3</v>
      </c>
      <c r="F15" s="64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5" t="s">
        <v>17</v>
      </c>
      <c r="F16" s="6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9" t="s">
        <v>2</v>
      </c>
      <c r="F18" s="48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7" t="s">
        <v>1</v>
      </c>
      <c r="B19" s="48"/>
      <c r="C19" s="8"/>
      <c r="D19" s="8">
        <f>D14+D18</f>
        <v>1049940</v>
      </c>
      <c r="E19" s="49" t="s">
        <v>0</v>
      </c>
      <c r="F19" s="50"/>
      <c r="G19" s="48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2" t="s">
        <v>23</v>
      </c>
      <c r="F13" s="63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9" t="s">
        <v>2</v>
      </c>
      <c r="F14" s="48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4" t="s">
        <v>3</v>
      </c>
      <c r="F15" s="64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5" t="s">
        <v>17</v>
      </c>
      <c r="F16" s="6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9" t="s">
        <v>2</v>
      </c>
      <c r="F18" s="48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7" t="s">
        <v>1</v>
      </c>
      <c r="B19" s="48"/>
      <c r="C19" s="8"/>
      <c r="D19" s="8">
        <f>D14+D18</f>
        <v>749340</v>
      </c>
      <c r="E19" s="49" t="s">
        <v>0</v>
      </c>
      <c r="F19" s="50"/>
      <c r="G19" s="48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2" t="s">
        <v>23</v>
      </c>
      <c r="F13" s="63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9" t="s">
        <v>2</v>
      </c>
      <c r="F15" s="48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4" t="s">
        <v>3</v>
      </c>
      <c r="F16" s="64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5" t="s">
        <v>17</v>
      </c>
      <c r="F17" s="6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9" t="s">
        <v>2</v>
      </c>
      <c r="F20" s="48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7" t="s">
        <v>1</v>
      </c>
      <c r="B21" s="48"/>
      <c r="C21" s="8"/>
      <c r="D21" s="8">
        <f>D15+D20</f>
        <v>1241640</v>
      </c>
      <c r="E21" s="49" t="s">
        <v>0</v>
      </c>
      <c r="F21" s="50"/>
      <c r="G21" s="48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62" t="s">
        <v>23</v>
      </c>
      <c r="F13" s="63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49" t="s">
        <v>2</v>
      </c>
      <c r="F15" s="48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64" t="s">
        <v>3</v>
      </c>
      <c r="F16" s="64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5" t="s">
        <v>17</v>
      </c>
      <c r="F17" s="6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49" t="s">
        <v>2</v>
      </c>
      <c r="F19" s="48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7" t="s">
        <v>1</v>
      </c>
      <c r="B20" s="48"/>
      <c r="C20" s="8"/>
      <c r="D20" s="8">
        <f>D15+D19</f>
        <v>974340</v>
      </c>
      <c r="E20" s="49" t="s">
        <v>0</v>
      </c>
      <c r="F20" s="50"/>
      <c r="G20" s="48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62" t="s">
        <v>23</v>
      </c>
      <c r="F13" s="63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49" t="s">
        <v>2</v>
      </c>
      <c r="F17" s="48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64" t="s">
        <v>3</v>
      </c>
      <c r="F18" s="64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5" t="s">
        <v>17</v>
      </c>
      <c r="F19" s="6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49" t="s">
        <v>2</v>
      </c>
      <c r="F20" s="48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7" t="s">
        <v>1</v>
      </c>
      <c r="B21" s="48"/>
      <c r="C21" s="8"/>
      <c r="D21" s="8">
        <f>D17+D20</f>
        <v>1404000</v>
      </c>
      <c r="E21" s="49" t="s">
        <v>0</v>
      </c>
      <c r="F21" s="50"/>
      <c r="G21" s="48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62" t="s">
        <v>23</v>
      </c>
      <c r="F13" s="63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49" t="s">
        <v>2</v>
      </c>
      <c r="F17" s="48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64" t="s">
        <v>3</v>
      </c>
      <c r="F18" s="64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5" t="s">
        <v>17</v>
      </c>
      <c r="F19" s="6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49" t="s">
        <v>2</v>
      </c>
      <c r="F20" s="48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7" t="s">
        <v>1</v>
      </c>
      <c r="B21" s="48"/>
      <c r="C21" s="8"/>
      <c r="D21" s="8">
        <f>D17+D20</f>
        <v>1137600</v>
      </c>
      <c r="E21" s="49" t="s">
        <v>0</v>
      </c>
      <c r="F21" s="50"/>
      <c r="G21" s="48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62" t="s">
        <v>23</v>
      </c>
      <c r="F13" s="63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49" t="s">
        <v>2</v>
      </c>
      <c r="F16" s="48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64" t="s">
        <v>3</v>
      </c>
      <c r="F17" s="64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66" t="s">
        <v>28</v>
      </c>
      <c r="F18" s="67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5" t="s">
        <v>17</v>
      </c>
      <c r="F19" s="6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49" t="s">
        <v>2</v>
      </c>
      <c r="F20" s="48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7" t="s">
        <v>1</v>
      </c>
      <c r="B21" s="48"/>
      <c r="C21" s="8"/>
      <c r="D21" s="8">
        <f>D16+D20</f>
        <v>1852540</v>
      </c>
      <c r="E21" s="49" t="s">
        <v>0</v>
      </c>
      <c r="F21" s="50"/>
      <c r="G21" s="48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62" t="s">
        <v>23</v>
      </c>
      <c r="F13" s="63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49" t="s">
        <v>2</v>
      </c>
      <c r="F17" s="48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64" t="s">
        <v>3</v>
      </c>
      <c r="F18" s="64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66" t="s">
        <v>28</v>
      </c>
      <c r="F20" s="67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65" t="s">
        <v>17</v>
      </c>
      <c r="F21" s="65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49" t="s">
        <v>2</v>
      </c>
      <c r="F22" s="48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47" t="s">
        <v>1</v>
      </c>
      <c r="B23" s="48"/>
      <c r="C23" s="8"/>
      <c r="D23" s="8">
        <f>D17+D22</f>
        <v>1550690</v>
      </c>
      <c r="E23" s="49" t="s">
        <v>0</v>
      </c>
      <c r="F23" s="50"/>
      <c r="G23" s="48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Normal="100" workbookViewId="0">
      <selection activeCell="C20" sqref="C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1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109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110</v>
      </c>
      <c r="I4" s="31"/>
      <c r="J4" s="31"/>
      <c r="L4" s="30"/>
      <c r="M4" s="30"/>
    </row>
    <row r="5" spans="1:13" s="29" customFormat="1" ht="17.100000000000001" customHeight="1">
      <c r="A5" s="32" t="s">
        <v>111</v>
      </c>
      <c r="I5" s="31"/>
      <c r="J5" s="31"/>
      <c r="L5" s="30"/>
      <c r="M5" s="30"/>
    </row>
    <row r="6" spans="1:13" s="29" customFormat="1" ht="17.100000000000001" customHeight="1">
      <c r="A6" s="32" t="s">
        <v>112</v>
      </c>
      <c r="I6" s="31"/>
      <c r="J6" s="31"/>
      <c r="L6" s="30"/>
      <c r="M6" s="30"/>
    </row>
    <row r="7" spans="1:13" s="29" customFormat="1" ht="17.100000000000001" customHeight="1">
      <c r="A7" s="32" t="s">
        <v>119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118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2" t="s">
        <v>15</v>
      </c>
      <c r="B11" s="54" t="s">
        <v>14</v>
      </c>
      <c r="C11" s="54"/>
      <c r="D11" s="54"/>
      <c r="E11" s="55" t="s">
        <v>13</v>
      </c>
      <c r="F11" s="55"/>
      <c r="G11" s="55"/>
      <c r="H11" s="55"/>
      <c r="I11" s="56" t="s">
        <v>12</v>
      </c>
      <c r="J11" s="56" t="s">
        <v>11</v>
      </c>
      <c r="K11" s="58" t="s">
        <v>10</v>
      </c>
      <c r="L11" s="5"/>
      <c r="M11" s="5"/>
    </row>
    <row r="12" spans="1:13" s="26" customFormat="1" ht="17.100000000000001" customHeight="1">
      <c r="A12" s="53"/>
      <c r="B12" s="28" t="s">
        <v>9</v>
      </c>
      <c r="C12" s="27" t="s">
        <v>8</v>
      </c>
      <c r="D12" s="38" t="s">
        <v>24</v>
      </c>
      <c r="E12" s="60" t="s">
        <v>7</v>
      </c>
      <c r="F12" s="61"/>
      <c r="G12" s="27" t="s">
        <v>6</v>
      </c>
      <c r="H12" s="27" t="s">
        <v>5</v>
      </c>
      <c r="I12" s="57"/>
      <c r="J12" s="57"/>
      <c r="K12" s="59"/>
      <c r="L12" s="5"/>
      <c r="M12" s="5"/>
    </row>
    <row r="13" spans="1:13" s="15" customFormat="1" ht="18" customHeight="1">
      <c r="A13" s="39" t="s">
        <v>23</v>
      </c>
      <c r="B13" s="18">
        <v>6450</v>
      </c>
      <c r="C13" s="18">
        <v>175</v>
      </c>
      <c r="D13" s="18">
        <f>B13*C13</f>
        <v>1128750</v>
      </c>
      <c r="E13" s="62" t="s">
        <v>23</v>
      </c>
      <c r="F13" s="63"/>
      <c r="G13" s="19" t="s">
        <v>113</v>
      </c>
      <c r="H13" s="25">
        <f>6450*162</f>
        <v>1044900</v>
      </c>
      <c r="I13" s="18">
        <f>D13-H13</f>
        <v>83850</v>
      </c>
      <c r="J13" s="18">
        <f>I13</f>
        <v>83850</v>
      </c>
      <c r="K13" s="71" t="s">
        <v>114</v>
      </c>
      <c r="L13" s="16"/>
      <c r="M13" s="16"/>
    </row>
    <row r="14" spans="1:13" s="15" customFormat="1" ht="18.75" customHeight="1">
      <c r="A14" s="10" t="s">
        <v>2</v>
      </c>
      <c r="B14" s="21">
        <f>SUM(B13:B13)</f>
        <v>6450</v>
      </c>
      <c r="C14" s="21">
        <f>C13</f>
        <v>175</v>
      </c>
      <c r="D14" s="21">
        <f>SUM(D13:D13)</f>
        <v>1128750</v>
      </c>
      <c r="E14" s="49" t="s">
        <v>2</v>
      </c>
      <c r="F14" s="48"/>
      <c r="G14" s="21"/>
      <c r="H14" s="8">
        <f>SUM(H13:H13)</f>
        <v>1044900</v>
      </c>
      <c r="I14" s="8">
        <f>SUM(I13:I13)</f>
        <v>83850</v>
      </c>
      <c r="J14" s="8">
        <f>SUM(J13:J13)</f>
        <v>83850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24110</v>
      </c>
      <c r="C15" s="18">
        <v>18</v>
      </c>
      <c r="D15" s="18">
        <f>B15*C15</f>
        <v>433980</v>
      </c>
      <c r="E15" s="64" t="s">
        <v>3</v>
      </c>
      <c r="F15" s="64"/>
      <c r="G15" s="19" t="s">
        <v>115</v>
      </c>
      <c r="H15" s="18">
        <f>6450*20</f>
        <v>129000</v>
      </c>
      <c r="I15" s="18"/>
      <c r="J15" s="18"/>
      <c r="K15" s="17"/>
      <c r="L15" s="16"/>
      <c r="M15" s="16"/>
    </row>
    <row r="16" spans="1:13" s="15" customFormat="1" ht="17.100000000000001" customHeight="1">
      <c r="A16" s="14"/>
      <c r="B16" s="12">
        <v>23110</v>
      </c>
      <c r="C16" s="12">
        <v>2</v>
      </c>
      <c r="D16" s="12">
        <f>B16*C16</f>
        <v>46220</v>
      </c>
      <c r="E16" s="68" t="s">
        <v>120</v>
      </c>
      <c r="F16" s="69"/>
      <c r="G16" s="13" t="s">
        <v>121</v>
      </c>
      <c r="H16" s="12">
        <f>1000*18</f>
        <v>18000</v>
      </c>
      <c r="I16" s="12"/>
      <c r="J16" s="12"/>
      <c r="K16" s="70" t="s">
        <v>122</v>
      </c>
      <c r="L16" s="16"/>
      <c r="M16" s="16"/>
    </row>
    <row r="17" spans="1:13" s="15" customFormat="1" ht="17.100000000000001" customHeight="1">
      <c r="A17" s="14"/>
      <c r="B17" s="12"/>
      <c r="C17" s="12"/>
      <c r="D17" s="12"/>
      <c r="E17" s="68" t="s">
        <v>28</v>
      </c>
      <c r="F17" s="69"/>
      <c r="G17" s="13" t="s">
        <v>116</v>
      </c>
      <c r="H17" s="12">
        <f>6660*20</f>
        <v>133200</v>
      </c>
      <c r="I17" s="12"/>
      <c r="J17" s="12"/>
      <c r="K17" s="11"/>
      <c r="L17" s="16"/>
      <c r="M17" s="16"/>
    </row>
    <row r="18" spans="1:13" s="6" customFormat="1" ht="17.100000000000001" customHeight="1">
      <c r="A18" s="14"/>
      <c r="B18" s="12"/>
      <c r="C18" s="12"/>
      <c r="D18" s="12"/>
      <c r="E18" s="65" t="s">
        <v>17</v>
      </c>
      <c r="F18" s="65"/>
      <c r="G18" s="13" t="s">
        <v>117</v>
      </c>
      <c r="H18" s="12">
        <f>10000*20</f>
        <v>200000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SUM(B15:B18)</f>
        <v>47220</v>
      </c>
      <c r="C19" s="8">
        <f>C15+C16</f>
        <v>20</v>
      </c>
      <c r="D19" s="8">
        <f>SUM(D15:D18)</f>
        <v>480200</v>
      </c>
      <c r="E19" s="49" t="s">
        <v>2</v>
      </c>
      <c r="F19" s="48"/>
      <c r="G19" s="9"/>
      <c r="H19" s="8">
        <f>SUM(H15:H18)</f>
        <v>480200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7" t="s">
        <v>1</v>
      </c>
      <c r="B20" s="48"/>
      <c r="C20" s="8"/>
      <c r="D20" s="8">
        <f>D14+D19</f>
        <v>1608950</v>
      </c>
      <c r="E20" s="49" t="s">
        <v>0</v>
      </c>
      <c r="F20" s="50"/>
      <c r="G20" s="48"/>
      <c r="H20" s="8">
        <f>H14+H19</f>
        <v>1525100</v>
      </c>
      <c r="I20" s="8">
        <f>I14</f>
        <v>83850</v>
      </c>
      <c r="J20" s="8">
        <f>J14</f>
        <v>83850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7">
    <mergeCell ref="A20:B20"/>
    <mergeCell ref="E20:G20"/>
    <mergeCell ref="E13:F13"/>
    <mergeCell ref="E14:F14"/>
    <mergeCell ref="E15:F15"/>
    <mergeCell ref="E17:F17"/>
    <mergeCell ref="E18:F18"/>
    <mergeCell ref="E19:F19"/>
    <mergeCell ref="E16:F16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10월 14일</vt:lpstr>
      <vt:lpstr>'10월 14일'!Print_Area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2016-10-14T06:16:18Z</cp:lastPrinted>
  <dcterms:created xsi:type="dcterms:W3CDTF">2015-06-03T23:49:18Z</dcterms:created>
  <dcterms:modified xsi:type="dcterms:W3CDTF">2016-10-14T06:16:33Z</dcterms:modified>
</cp:coreProperties>
</file>