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학년도\체험학습\11월(졸업여행)\"/>
    </mc:Choice>
  </mc:AlternateContent>
  <bookViews>
    <workbookView xWindow="0" yWindow="0" windowWidth="25200" windowHeight="12525"/>
  </bookViews>
  <sheets>
    <sheet name="11월 4일" sheetId="1" r:id="rId1"/>
  </sheets>
  <definedNames>
    <definedName name="_xlnm.Print_Area" localSheetId="0">'11월 4일'!$A$1:$K$26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6" i="1"/>
  <c r="J17" i="1"/>
  <c r="J14" i="1"/>
  <c r="J13" i="1"/>
  <c r="I14" i="1"/>
  <c r="I15" i="1"/>
  <c r="I16" i="1"/>
  <c r="I17" i="1"/>
  <c r="H17" i="1"/>
  <c r="H16" i="1"/>
  <c r="H14" i="1"/>
  <c r="H13" i="1"/>
  <c r="D15" i="1"/>
  <c r="H21" i="1" l="1"/>
  <c r="H19" i="1"/>
  <c r="H22" i="1" s="1"/>
  <c r="B22" i="1"/>
  <c r="D19" i="1"/>
  <c r="D22" i="1" s="1"/>
  <c r="J18" i="1"/>
  <c r="J23" i="1" s="1"/>
  <c r="D17" i="1"/>
  <c r="D16" i="1"/>
  <c r="D14" i="1"/>
  <c r="D13" i="1"/>
  <c r="I13" i="1" l="1"/>
  <c r="I18" i="1" s="1"/>
  <c r="I23" i="1" s="1"/>
  <c r="H18" i="1"/>
  <c r="H23" i="1" s="1"/>
  <c r="D18" i="1"/>
  <c r="D23" i="1" s="1"/>
</calcChain>
</file>

<file path=xl/sharedStrings.xml><?xml version="1.0" encoding="utf-8"?>
<sst xmlns="http://schemas.openxmlformats.org/spreadsheetml/2006/main" count="58" uniqueCount="51">
  <si>
    <t>총  계</t>
  </si>
  <si>
    <t>총  계</t>
    <phoneticPr fontId="5" type="noConversion"/>
  </si>
  <si>
    <t>소  계</t>
    <phoneticPr fontId="5" type="noConversion"/>
  </si>
  <si>
    <t>일비</t>
    <phoneticPr fontId="5" type="noConversion"/>
  </si>
  <si>
    <t>차량비</t>
    <phoneticPr fontId="5" type="noConversion"/>
  </si>
  <si>
    <t>교  사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</si>
  <si>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</si>
  <si>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</si>
  <si>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</si>
  <si>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</si>
  <si>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</si>
  <si>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2016학년도 11월 졸업여행비 정산서</t>
    <phoneticPr fontId="5" type="noConversion"/>
  </si>
  <si>
    <t>1. 기    간 : 2016.  11.  4.(1일)</t>
    <phoneticPr fontId="5" type="noConversion"/>
  </si>
  <si>
    <t>2. 장    소 : 여수 송시마을</t>
    <phoneticPr fontId="5" type="noConversion"/>
  </si>
  <si>
    <t>4. 인솔교사 : 9명</t>
    <phoneticPr fontId="5" type="noConversion"/>
  </si>
  <si>
    <t>10,000원*9명=</t>
    <phoneticPr fontId="5" type="noConversion"/>
  </si>
  <si>
    <t>체험비(2인가족)</t>
    <phoneticPr fontId="4" type="noConversion"/>
  </si>
  <si>
    <t>체험비(3인가족)</t>
    <phoneticPr fontId="4" type="noConversion"/>
  </si>
  <si>
    <t>식비</t>
    <phoneticPr fontId="5" type="noConversion"/>
  </si>
  <si>
    <t>6,660원*1식*9명=</t>
    <phoneticPr fontId="5" type="noConversion"/>
  </si>
  <si>
    <t>구분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</si>
  <si>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</si>
  <si>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</si>
  <si>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</si>
  <si>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</si>
  <si>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</si>
  <si>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</si>
  <si>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</si>
  <si>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</si>
  <si>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</si>
  <si>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</si>
  <si>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</si>
  <si>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</si>
  <si>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차량비(가족)</t>
    <phoneticPr fontId="4" type="noConversion"/>
  </si>
  <si>
    <t>차량비(가족)</t>
    <phoneticPr fontId="4" type="noConversion"/>
  </si>
  <si>
    <t>8,600원*9명=</t>
    <phoneticPr fontId="5" type="noConversion"/>
  </si>
  <si>
    <t>25,000원*1명=</t>
    <phoneticPr fontId="4" type="noConversion"/>
  </si>
  <si>
    <t>8,600원*70명=</t>
    <phoneticPr fontId="5" type="noConversion"/>
  </si>
  <si>
    <t>50,000원*57명=</t>
    <phoneticPr fontId="4" type="noConversion"/>
  </si>
  <si>
    <t>75,000원*13명=</t>
    <phoneticPr fontId="4" type="noConversion"/>
  </si>
  <si>
    <t>8,600원*82명=</t>
    <phoneticPr fontId="4" type="noConversion"/>
  </si>
  <si>
    <t>불참가족 4명</t>
    <phoneticPr fontId="5" type="noConversion"/>
  </si>
  <si>
    <t>추가가족  2명</t>
    <phoneticPr fontId="5" type="noConversion"/>
  </si>
  <si>
    <t>불참원아 4명</t>
    <phoneticPr fontId="5" type="noConversion"/>
  </si>
  <si>
    <t>( 67,200원*4명 )</t>
    <phoneticPr fontId="5" type="noConversion"/>
  </si>
  <si>
    <t>3. 학생인원 : 참가 154명 (학생 71명, 학부모 83명)</t>
    <phoneticPr fontId="5" type="noConversion"/>
  </si>
  <si>
    <t>* 학생- 수익자부담경비</t>
    <phoneticPr fontId="5" type="noConversion"/>
  </si>
  <si>
    <t>* 인솔교사- 학교비 여비교통비</t>
    <phoneticPr fontId="4" type="noConversion"/>
  </si>
  <si>
    <t>체험비(1인원아)</t>
    <phoneticPr fontId="4" type="noConversion"/>
  </si>
  <si>
    <t>* 원아1명 자가용이용</t>
    <phoneticPr fontId="5" type="noConversion"/>
  </si>
  <si>
    <t>추가원아 1명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</si>
</sst>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10"/>
      <name val="바탕체"/>
      <family val="1"/>
      <charset val="129"/>
    </font>
    <font>
      <sz val="8"/>
      <name val="굴림"/>
      <family val="2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1" applyNumberFormat="1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right" vertical="center"/>
    </xf>
    <xf numFmtId="3" fontId="3" fillId="2" borderId="2" xfId="2" applyNumberFormat="1" applyFont="1" applyFill="1" applyBorder="1" applyAlignment="1">
      <alignment vertical="center"/>
    </xf>
    <xf numFmtId="3" fontId="3" fillId="2" borderId="7" xfId="2" applyNumberFormat="1" applyFont="1" applyFill="1" applyBorder="1" applyAlignment="1">
      <alignment horizontal="center" vertical="center"/>
    </xf>
    <xf numFmtId="41" fontId="3" fillId="0" borderId="8" xfId="2" applyFont="1" applyBorder="1" applyAlignment="1">
      <alignment horizontal="center" vertical="center" wrapText="1"/>
    </xf>
    <xf numFmtId="41" fontId="3" fillId="0" borderId="9" xfId="2" applyFont="1" applyBorder="1" applyAlignment="1">
      <alignment horizontal="right" vertical="center"/>
    </xf>
    <xf numFmtId="41" fontId="3" fillId="0" borderId="9" xfId="2" applyFont="1" applyBorder="1" applyAlignment="1">
      <alignment horizontal="left" vertical="center" shrinkToFit="1"/>
    </xf>
    <xf numFmtId="41" fontId="3" fillId="0" borderId="10" xfId="2" applyFont="1" applyBorder="1" applyAlignment="1">
      <alignment horizontal="center" vertical="center"/>
    </xf>
    <xf numFmtId="41" fontId="3" fillId="0" borderId="0" xfId="2" applyFont="1">
      <alignment vertical="center"/>
    </xf>
    <xf numFmtId="41" fontId="3" fillId="0" borderId="0" xfId="2" applyFont="1" applyAlignment="1">
      <alignment horizontal="right" vertical="center"/>
    </xf>
    <xf numFmtId="41" fontId="3" fillId="0" borderId="13" xfId="2" applyFont="1" applyBorder="1" applyAlignment="1">
      <alignment horizontal="center" vertical="center" wrapText="1"/>
    </xf>
    <xf numFmtId="41" fontId="3" fillId="0" borderId="14" xfId="2" applyFont="1" applyBorder="1" applyAlignment="1">
      <alignment horizontal="right" vertical="center"/>
    </xf>
    <xf numFmtId="41" fontId="3" fillId="0" borderId="14" xfId="2" applyFont="1" applyBorder="1" applyAlignment="1">
      <alignment horizontal="left" vertical="center" shrinkToFit="1"/>
    </xf>
    <xf numFmtId="41" fontId="3" fillId="0" borderId="15" xfId="2" applyFont="1" applyBorder="1" applyAlignment="1">
      <alignment horizontal="center" vertical="center"/>
    </xf>
    <xf numFmtId="3" fontId="3" fillId="2" borderId="3" xfId="2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41" fontId="3" fillId="0" borderId="12" xfId="2" applyFont="1" applyBorder="1" applyAlignment="1">
      <alignment vertical="center"/>
    </xf>
    <xf numFmtId="41" fontId="3" fillId="0" borderId="11" xfId="2" applyFont="1" applyBorder="1" applyAlignment="1">
      <alignment vertical="center"/>
    </xf>
    <xf numFmtId="41" fontId="3" fillId="0" borderId="11" xfId="2" applyFont="1" applyBorder="1" applyAlignment="1">
      <alignment horizontal="right" vertical="center"/>
    </xf>
    <xf numFmtId="41" fontId="3" fillId="0" borderId="15" xfId="2" applyFont="1" applyBorder="1" applyAlignment="1">
      <alignment vertical="center"/>
    </xf>
    <xf numFmtId="41" fontId="3" fillId="0" borderId="16" xfId="2" applyFont="1" applyBorder="1" applyAlignment="1">
      <alignment horizontal="right" vertical="center"/>
    </xf>
    <xf numFmtId="41" fontId="3" fillId="0" borderId="13" xfId="2" applyFont="1" applyBorder="1" applyAlignment="1">
      <alignment horizontal="center" vertical="center" shrinkToFit="1"/>
    </xf>
    <xf numFmtId="41" fontId="3" fillId="0" borderId="10" xfId="2" applyFont="1" applyBorder="1" applyAlignment="1">
      <alignment vertical="center"/>
    </xf>
    <xf numFmtId="41" fontId="3" fillId="0" borderId="8" xfId="2" applyFont="1" applyBorder="1" applyAlignment="1">
      <alignment horizontal="center" vertical="center" shrinkToFit="1"/>
    </xf>
    <xf numFmtId="41" fontId="10" fillId="0" borderId="8" xfId="2" applyFont="1" applyBorder="1" applyAlignment="1">
      <alignment horizontal="center" vertical="center" shrinkToFit="1"/>
    </xf>
    <xf numFmtId="41" fontId="3" fillId="0" borderId="9" xfId="2" applyFont="1" applyBorder="1" applyAlignment="1">
      <alignment vertical="center"/>
    </xf>
    <xf numFmtId="41" fontId="6" fillId="0" borderId="0" xfId="1" applyNumberFormat="1" applyFont="1">
      <alignment vertical="center"/>
    </xf>
    <xf numFmtId="3" fontId="3" fillId="2" borderId="27" xfId="2" applyNumberFormat="1" applyFont="1" applyFill="1" applyBorder="1" applyAlignment="1">
      <alignment horizontal="right" vertical="center"/>
    </xf>
    <xf numFmtId="41" fontId="3" fillId="0" borderId="27" xfId="2" applyFont="1" applyBorder="1" applyAlignment="1">
      <alignment horizontal="right" vertical="center"/>
    </xf>
    <xf numFmtId="41" fontId="3" fillId="0" borderId="12" xfId="2" applyFont="1" applyBorder="1" applyAlignment="1">
      <alignment horizontal="right" vertical="center"/>
    </xf>
    <xf numFmtId="3" fontId="3" fillId="3" borderId="0" xfId="2" applyNumberFormat="1" applyFont="1" applyFill="1" applyBorder="1" applyAlignment="1">
      <alignment horizontal="center" vertical="center"/>
    </xf>
    <xf numFmtId="3" fontId="3" fillId="3" borderId="0" xfId="2" applyNumberFormat="1" applyFont="1" applyFill="1" applyBorder="1" applyAlignment="1">
      <alignment horizontal="right" vertical="center"/>
    </xf>
    <xf numFmtId="3" fontId="3" fillId="3" borderId="0" xfId="1" applyNumberFormat="1" applyFont="1" applyFill="1" applyBorder="1" applyAlignment="1">
      <alignment horizontal="center" vertical="center"/>
    </xf>
    <xf numFmtId="3" fontId="3" fillId="3" borderId="0" xfId="1" applyNumberFormat="1" applyFont="1" applyFill="1" applyAlignment="1">
      <alignment horizontal="right" vertical="center"/>
    </xf>
    <xf numFmtId="0" fontId="3" fillId="3" borderId="0" xfId="1" applyFont="1" applyFill="1">
      <alignment vertical="center"/>
    </xf>
    <xf numFmtId="0" fontId="9" fillId="0" borderId="0" xfId="1" applyFont="1" applyAlignment="1">
      <alignment horizontal="center" vertical="center"/>
    </xf>
    <xf numFmtId="3" fontId="3" fillId="2" borderId="5" xfId="2" applyNumberFormat="1" applyFont="1" applyFill="1" applyBorder="1" applyAlignment="1">
      <alignment horizontal="center" vertical="center"/>
    </xf>
    <xf numFmtId="3" fontId="3" fillId="2" borderId="3" xfId="2" applyNumberFormat="1" applyFont="1" applyFill="1" applyBorder="1" applyAlignment="1">
      <alignment horizontal="center" vertical="center"/>
    </xf>
    <xf numFmtId="41" fontId="3" fillId="0" borderId="17" xfId="2" applyFont="1" applyBorder="1" applyAlignment="1">
      <alignment vertical="center"/>
    </xf>
    <xf numFmtId="41" fontId="3" fillId="0" borderId="16" xfId="2" applyFont="1" applyBorder="1" applyAlignment="1">
      <alignment vertical="center"/>
    </xf>
    <xf numFmtId="3" fontId="3" fillId="2" borderId="6" xfId="2" applyNumberFormat="1" applyFont="1" applyFill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/>
    </xf>
    <xf numFmtId="49" fontId="3" fillId="2" borderId="21" xfId="1" applyNumberFormat="1" applyFont="1" applyFill="1" applyBorder="1" applyAlignment="1">
      <alignment horizontal="center" vertical="center"/>
    </xf>
    <xf numFmtId="49" fontId="3" fillId="2" borderId="20" xfId="1" applyNumberFormat="1" applyFont="1" applyFill="1" applyBorder="1" applyAlignment="1">
      <alignment horizontal="center" vertical="center"/>
    </xf>
    <xf numFmtId="41" fontId="3" fillId="0" borderId="14" xfId="2" applyFont="1" applyBorder="1" applyAlignment="1">
      <alignment vertical="center"/>
    </xf>
    <xf numFmtId="41" fontId="3" fillId="0" borderId="9" xfId="2" applyFont="1" applyBorder="1" applyAlignment="1">
      <alignment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/>
    </xf>
    <xf numFmtId="3" fontId="3" fillId="2" borderId="25" xfId="1" applyNumberFormat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3" fontId="3" fillId="2" borderId="19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3" fontId="3" fillId="3" borderId="0" xfId="2" applyNumberFormat="1" applyFont="1" applyFill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7" zoomScaleNormal="100" workbookViewId="0">
      <selection activeCell="B29" sqref="B29"/>
    </sheetView>
  </sheetViews>
  <sheetFormatPr defaultRowHeight="22.5" customHeight="1"/>
  <cols>
    <col min="1" max="1" width="16.375" style="1" customWidth="1"/>
    <col min="2" max="2" width="9.75" style="1" customWidth="1"/>
    <col min="3" max="3" width="6.75" style="1" customWidth="1"/>
    <col min="4" max="4" width="12.5" style="1" customWidth="1"/>
    <col min="5" max="5" width="10.125" style="1" customWidth="1"/>
    <col min="6" max="6" width="4.875" style="1" customWidth="1"/>
    <col min="7" max="7" width="16.875" style="1" bestFit="1" customWidth="1"/>
    <col min="8" max="8" width="12.5" style="1" customWidth="1"/>
    <col min="9" max="9" width="9" style="3" customWidth="1"/>
    <col min="10" max="10" width="9.125" style="3" customWidth="1"/>
    <col min="11" max="11" width="23.5" style="1" customWidth="1"/>
    <col min="12" max="12" width="13.75" style="2" customWidth="1"/>
    <col min="13" max="13" width="8.25" style="2" customWidth="1"/>
    <col min="14" max="16384" width="9" style="1"/>
  </cols>
  <sheetData>
    <row r="1" spans="1:13" ht="39" customHeight="1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s="32" customFormat="1" ht="17.100000000000001" customHeight="1">
      <c r="I2" s="34"/>
      <c r="J2" s="34"/>
      <c r="L2" s="33"/>
      <c r="M2" s="33"/>
    </row>
    <row r="3" spans="1:13" s="26" customFormat="1" ht="17.100000000000001" customHeight="1">
      <c r="A3" s="29" t="s">
        <v>12</v>
      </c>
      <c r="G3" s="31"/>
      <c r="H3" s="31"/>
      <c r="I3" s="30"/>
      <c r="J3" s="30"/>
      <c r="L3" s="27"/>
      <c r="M3" s="27"/>
    </row>
    <row r="4" spans="1:13" s="26" customFormat="1" ht="17.100000000000001" customHeight="1">
      <c r="A4" s="29" t="s">
        <v>13</v>
      </c>
      <c r="I4" s="28"/>
      <c r="J4" s="28"/>
      <c r="L4" s="27"/>
      <c r="M4" s="27"/>
    </row>
    <row r="5" spans="1:13" s="26" customFormat="1" ht="17.100000000000001" customHeight="1">
      <c r="A5" s="29" t="s">
        <v>45</v>
      </c>
      <c r="I5" s="28"/>
      <c r="J5" s="28"/>
      <c r="L5" s="27"/>
      <c r="M5" s="27"/>
    </row>
    <row r="6" spans="1:13" s="26" customFormat="1" ht="17.100000000000001" customHeight="1">
      <c r="A6" s="29" t="s">
        <v>14</v>
      </c>
      <c r="I6" s="28"/>
      <c r="J6" s="28"/>
      <c r="L6" s="27"/>
      <c r="M6" s="27"/>
    </row>
    <row r="7" spans="1:13" s="26" customFormat="1" ht="17.100000000000001" customHeight="1">
      <c r="A7" s="29" t="s">
        <v>10</v>
      </c>
      <c r="I7" s="28"/>
      <c r="J7" s="28"/>
      <c r="L7" s="27"/>
      <c r="M7" s="27"/>
    </row>
    <row r="8" spans="1:13" s="26" customFormat="1" ht="17.100000000000001" customHeight="1">
      <c r="A8" s="29" t="s">
        <v>9</v>
      </c>
      <c r="I8" s="28"/>
      <c r="J8" s="28"/>
      <c r="L8" s="27"/>
      <c r="M8" s="27"/>
    </row>
    <row r="9" spans="1:13" s="26" customFormat="1" ht="17.100000000000001" customHeight="1">
      <c r="A9" s="29" t="s">
        <v>8</v>
      </c>
      <c r="H9" s="45"/>
      <c r="I9" s="28"/>
      <c r="J9" s="28"/>
      <c r="L9" s="27"/>
      <c r="M9" s="27"/>
    </row>
    <row r="10" spans="1:13" s="26" customFormat="1" ht="17.100000000000001" customHeight="1">
      <c r="A10" s="29" t="s">
        <v>7</v>
      </c>
      <c r="I10" s="28"/>
      <c r="J10" s="28"/>
      <c r="K10" s="27" t="s">
        <v>6</v>
      </c>
      <c r="L10" s="27"/>
      <c r="M10" s="27"/>
    </row>
    <row r="11" spans="1:13" s="22" customFormat="1" ht="17.100000000000001" customHeight="1">
      <c r="A11" s="67" t="s">
        <v>20</v>
      </c>
      <c r="B11" s="69" t="s">
        <v>21</v>
      </c>
      <c r="C11" s="69"/>
      <c r="D11" s="69"/>
      <c r="E11" s="70" t="s">
        <v>22</v>
      </c>
      <c r="F11" s="70"/>
      <c r="G11" s="70"/>
      <c r="H11" s="70"/>
      <c r="I11" s="71" t="s">
        <v>23</v>
      </c>
      <c r="J11" s="71" t="s">
        <v>24</v>
      </c>
      <c r="K11" s="61" t="s">
        <v>25</v>
      </c>
      <c r="L11" s="5"/>
      <c r="M11" s="5"/>
    </row>
    <row r="12" spans="1:13" s="22" customFormat="1" ht="17.100000000000001" customHeight="1">
      <c r="A12" s="68"/>
      <c r="B12" s="25" t="s">
        <v>26</v>
      </c>
      <c r="C12" s="23" t="s">
        <v>27</v>
      </c>
      <c r="D12" s="24" t="s">
        <v>28</v>
      </c>
      <c r="E12" s="63" t="s">
        <v>29</v>
      </c>
      <c r="F12" s="64"/>
      <c r="G12" s="23" t="s">
        <v>30</v>
      </c>
      <c r="H12" s="23" t="s">
        <v>31</v>
      </c>
      <c r="I12" s="72"/>
      <c r="J12" s="73"/>
      <c r="K12" s="62"/>
      <c r="L12" s="5"/>
      <c r="M12" s="5"/>
    </row>
    <row r="13" spans="1:13" s="15" customFormat="1" ht="17.100000000000001" customHeight="1">
      <c r="A13" s="38" t="s">
        <v>32</v>
      </c>
      <c r="B13" s="18">
        <v>8600</v>
      </c>
      <c r="C13" s="18">
        <v>74</v>
      </c>
      <c r="D13" s="12">
        <f t="shared" ref="D13:D15" si="0">B13*C13</f>
        <v>636400</v>
      </c>
      <c r="E13" s="57" t="s">
        <v>32</v>
      </c>
      <c r="F13" s="58"/>
      <c r="G13" s="19" t="s">
        <v>37</v>
      </c>
      <c r="H13" s="39">
        <f>8600*70</f>
        <v>602000</v>
      </c>
      <c r="I13" s="18">
        <f>D13-H13</f>
        <v>34400</v>
      </c>
      <c r="J13" s="18">
        <f>I13</f>
        <v>34400</v>
      </c>
      <c r="K13" s="40" t="s">
        <v>43</v>
      </c>
      <c r="L13" s="16"/>
      <c r="M13" s="16"/>
    </row>
    <row r="14" spans="1:13" s="15" customFormat="1" ht="17.100000000000001" customHeight="1">
      <c r="A14" s="41" t="s">
        <v>33</v>
      </c>
      <c r="B14" s="12">
        <v>8600</v>
      </c>
      <c r="C14" s="12">
        <v>86</v>
      </c>
      <c r="D14" s="12">
        <f t="shared" si="0"/>
        <v>739600</v>
      </c>
      <c r="E14" s="35" t="s">
        <v>34</v>
      </c>
      <c r="F14" s="36"/>
      <c r="G14" s="13" t="s">
        <v>40</v>
      </c>
      <c r="H14" s="37">
        <f>8600*82</f>
        <v>705200</v>
      </c>
      <c r="I14" s="12">
        <f t="shared" ref="I14:I17" si="1">D14-H14</f>
        <v>34400</v>
      </c>
      <c r="J14" s="12">
        <f>I14</f>
        <v>34400</v>
      </c>
      <c r="K14" s="42" t="s">
        <v>41</v>
      </c>
      <c r="L14" s="16"/>
      <c r="M14" s="16"/>
    </row>
    <row r="15" spans="1:13" s="15" customFormat="1" ht="17.100000000000001" customHeight="1">
      <c r="A15" s="41" t="s">
        <v>48</v>
      </c>
      <c r="B15" s="12">
        <v>25000</v>
      </c>
      <c r="C15" s="12">
        <v>1</v>
      </c>
      <c r="D15" s="48">
        <f t="shared" si="0"/>
        <v>25000</v>
      </c>
      <c r="E15" s="44" t="s">
        <v>48</v>
      </c>
      <c r="F15" s="36"/>
      <c r="G15" s="13" t="s">
        <v>36</v>
      </c>
      <c r="H15" s="37">
        <v>25000</v>
      </c>
      <c r="I15" s="12">
        <f t="shared" si="1"/>
        <v>0</v>
      </c>
      <c r="J15" s="12">
        <f t="shared" ref="J15:J17" si="2">I15</f>
        <v>0</v>
      </c>
      <c r="K15" s="42" t="s">
        <v>50</v>
      </c>
      <c r="L15" s="16"/>
      <c r="M15" s="16"/>
    </row>
    <row r="16" spans="1:13" s="15" customFormat="1" ht="17.100000000000001" customHeight="1">
      <c r="A16" s="41" t="s">
        <v>16</v>
      </c>
      <c r="B16" s="12">
        <v>50000</v>
      </c>
      <c r="C16" s="12">
        <v>61</v>
      </c>
      <c r="D16" s="12">
        <f>B16*C16</f>
        <v>3050000</v>
      </c>
      <c r="E16" s="35" t="s">
        <v>16</v>
      </c>
      <c r="F16" s="36"/>
      <c r="G16" s="13" t="s">
        <v>38</v>
      </c>
      <c r="H16" s="37">
        <f>50000*57</f>
        <v>2850000</v>
      </c>
      <c r="I16" s="12">
        <f t="shared" si="1"/>
        <v>200000</v>
      </c>
      <c r="J16" s="12">
        <f t="shared" si="2"/>
        <v>200000</v>
      </c>
      <c r="K16" s="43" t="s">
        <v>42</v>
      </c>
      <c r="L16" s="16"/>
      <c r="M16" s="16"/>
    </row>
    <row r="17" spans="1:13" s="15" customFormat="1" ht="17.100000000000001" customHeight="1">
      <c r="A17" s="41" t="s">
        <v>17</v>
      </c>
      <c r="B17" s="12">
        <v>75000</v>
      </c>
      <c r="C17" s="12">
        <v>13</v>
      </c>
      <c r="D17" s="12">
        <f>B17*C17</f>
        <v>975000</v>
      </c>
      <c r="E17" s="35" t="s">
        <v>17</v>
      </c>
      <c r="F17" s="36"/>
      <c r="G17" s="13" t="s">
        <v>39</v>
      </c>
      <c r="H17" s="12">
        <f>75000*13</f>
        <v>975000</v>
      </c>
      <c r="I17" s="47">
        <f t="shared" si="1"/>
        <v>0</v>
      </c>
      <c r="J17" s="12">
        <f t="shared" si="2"/>
        <v>0</v>
      </c>
      <c r="K17" s="43" t="s">
        <v>44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55" t="s">
        <v>2</v>
      </c>
      <c r="F18" s="56"/>
      <c r="G18" s="21"/>
      <c r="H18" s="8">
        <f>SUM(H13:H17)</f>
        <v>5157200</v>
      </c>
      <c r="I18" s="46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5</v>
      </c>
      <c r="B19" s="18">
        <v>25260</v>
      </c>
      <c r="C19" s="18">
        <v>9</v>
      </c>
      <c r="D19" s="18">
        <f>B19*C19</f>
        <v>227340</v>
      </c>
      <c r="E19" s="65" t="s">
        <v>4</v>
      </c>
      <c r="F19" s="65"/>
      <c r="G19" s="19" t="s">
        <v>35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66" t="s">
        <v>3</v>
      </c>
      <c r="F20" s="66"/>
      <c r="G20" s="13" t="s">
        <v>15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66" t="s">
        <v>18</v>
      </c>
      <c r="F21" s="66"/>
      <c r="G21" s="13" t="s">
        <v>19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55" t="s">
        <v>2</v>
      </c>
      <c r="F22" s="56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59" t="s">
        <v>1</v>
      </c>
      <c r="B23" s="56"/>
      <c r="C23" s="8"/>
      <c r="D23" s="8">
        <f>D18+D22</f>
        <v>5653340</v>
      </c>
      <c r="E23" s="55" t="s">
        <v>0</v>
      </c>
      <c r="F23" s="60"/>
      <c r="G23" s="56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53" customFormat="1" ht="17.100000000000001" customHeight="1">
      <c r="A24" s="75" t="s">
        <v>49</v>
      </c>
      <c r="B24" s="49"/>
      <c r="C24" s="50"/>
      <c r="D24" s="50"/>
      <c r="E24" s="49"/>
      <c r="F24" s="49"/>
      <c r="G24" s="49"/>
      <c r="H24" s="50"/>
      <c r="I24" s="50"/>
      <c r="J24" s="50"/>
      <c r="K24" s="51"/>
      <c r="L24" s="52"/>
      <c r="M24" s="52"/>
    </row>
    <row r="25" spans="1:13" s="4" customFormat="1" ht="17.100000000000001" customHeight="1">
      <c r="A25" s="74" t="s">
        <v>46</v>
      </c>
      <c r="D25" s="6"/>
      <c r="I25" s="6"/>
      <c r="J25" s="6"/>
      <c r="L25" s="5"/>
      <c r="M25" s="5"/>
    </row>
    <row r="26" spans="1:13" ht="17.100000000000001" customHeight="1">
      <c r="A26" s="74" t="s">
        <v>47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1:K1"/>
    <mergeCell ref="E18:F18"/>
    <mergeCell ref="E13:F13"/>
    <mergeCell ref="E22:F22"/>
    <mergeCell ref="A23:B23"/>
    <mergeCell ref="E23:G23"/>
    <mergeCell ref="K11:K12"/>
    <mergeCell ref="E12:F12"/>
    <mergeCell ref="E19:F19"/>
    <mergeCell ref="E20:F20"/>
    <mergeCell ref="E21:F21"/>
    <mergeCell ref="A11:A12"/>
    <mergeCell ref="B11:D11"/>
    <mergeCell ref="E11:H11"/>
    <mergeCell ref="I11:I12"/>
    <mergeCell ref="J11:J12"/>
  </mergeCells>
  <phoneticPr fontId="5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11월 4일</vt:lpstr>
      <vt:lpstr>'11월 4일'!Print_Area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2016-11-08T01:59:18Z</cp:lastPrinted>
  <dcterms:created xsi:type="dcterms:W3CDTF">2016-10-28T04:44:17Z</dcterms:created>
  <dcterms:modified xsi:type="dcterms:W3CDTF">2016-11-08T02:23:55Z</dcterms:modified>
</cp:coreProperties>
</file>