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9855"/>
  </bookViews>
  <sheets>
    <sheet name="1.표지" sheetId="1" r:id="rId1"/>
    <sheet name="2.총칙" sheetId="2" r:id="rId2"/>
    <sheet name="3.총괄표" sheetId="3" r:id="rId3"/>
    <sheet name="4-1.세입예산명세서" sheetId="4" r:id="rId4"/>
    <sheet name="5-1.세출예산명세서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'1.표지'!$A$1:$G$30</definedName>
    <definedName name="_xlnm.Print_Area" localSheetId="1">'2.총칙'!$A$1:$I$15</definedName>
    <definedName name="_xlnm.Print_Area" localSheetId="2">'3.총괄표'!$A$1:$V$28</definedName>
    <definedName name="_xlnm.Print_Area" localSheetId="3">'4-1.세입예산명세서'!$A$1:$H$69</definedName>
    <definedName name="_xlnm.Print_Area" localSheetId="4">'5-1.세출예산명세서'!$A$1:$H$110</definedName>
    <definedName name="_xlnm.Print_Titles" localSheetId="3">'4-1.세입예산명세서'!$3:$4</definedName>
    <definedName name="_xlnm.Print_Titles" localSheetId="4">'5-1.세출예산명세서'!$3:$4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[6]법인명렬!$B$5:$C$76,[6]법인명렬!$E$4:$F$42</definedName>
    <definedName name="법인명렬" localSheetId="4">[6]법인명렬!$B$5:$C$76,[6]법인명렬!$E$4:$F$42</definedName>
    <definedName name="법인명렬">[6]법인명렬!$B$5:$C$76,[6]법인명렬!$E$4:$F$42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  <definedName name="학교명렬" localSheetId="3">[8]학교별!$A$6:$B$56,[8]학교별!#REF!</definedName>
    <definedName name="학교명렬" localSheetId="4">[8]학교별!$A$6:$B$56,[8]학교별!#REF!</definedName>
    <definedName name="학교명렬">[8]학교별!$A$6:$B$56,[8]학교별!#REF!</definedName>
  </definedNames>
  <calcPr calcId="144525"/>
</workbook>
</file>

<file path=xl/calcChain.xml><?xml version="1.0" encoding="utf-8"?>
<calcChain xmlns="http://schemas.openxmlformats.org/spreadsheetml/2006/main">
  <c r="F109" i="5" l="1"/>
  <c r="F108" i="5"/>
  <c r="E107" i="5"/>
  <c r="D107" i="5"/>
  <c r="F107" i="5" s="1"/>
  <c r="E106" i="5"/>
  <c r="J27" i="3" s="1"/>
  <c r="D106" i="5"/>
  <c r="H105" i="5"/>
  <c r="F102" i="5"/>
  <c r="F101" i="5"/>
  <c r="F100" i="5"/>
  <c r="F99" i="5"/>
  <c r="E98" i="5"/>
  <c r="E97" i="5" s="1"/>
  <c r="D98" i="5"/>
  <c r="D97" i="5" s="1"/>
  <c r="F96" i="5"/>
  <c r="E95" i="5"/>
  <c r="E94" i="5" s="1"/>
  <c r="D95" i="5"/>
  <c r="D94" i="5" s="1"/>
  <c r="F94" i="5" s="1"/>
  <c r="F93" i="5"/>
  <c r="F92" i="5"/>
  <c r="F91" i="5"/>
  <c r="E90" i="5"/>
  <c r="E89" i="5" s="1"/>
  <c r="D90" i="5"/>
  <c r="D89" i="5" s="1"/>
  <c r="F88" i="5"/>
  <c r="E87" i="5"/>
  <c r="E86" i="5" s="1"/>
  <c r="J23" i="3" s="1"/>
  <c r="D87" i="5"/>
  <c r="D86" i="5" s="1"/>
  <c r="F85" i="5"/>
  <c r="F84" i="5"/>
  <c r="F83" i="5"/>
  <c r="E82" i="5"/>
  <c r="E81" i="5" s="1"/>
  <c r="J22" i="3" s="1"/>
  <c r="D82" i="5"/>
  <c r="D81" i="5" s="1"/>
  <c r="H77" i="5"/>
  <c r="H72" i="5"/>
  <c r="F60" i="5"/>
  <c r="H59" i="5"/>
  <c r="F47" i="5"/>
  <c r="E46" i="5"/>
  <c r="F46" i="5" s="1"/>
  <c r="D46" i="5"/>
  <c r="D45" i="5"/>
  <c r="F44" i="5"/>
  <c r="F43" i="5"/>
  <c r="E42" i="5"/>
  <c r="F42" i="5" s="1"/>
  <c r="D42" i="5"/>
  <c r="F41" i="5"/>
  <c r="H40" i="5"/>
  <c r="F38" i="5"/>
  <c r="F37" i="5"/>
  <c r="F36" i="5"/>
  <c r="E36" i="5"/>
  <c r="E35" i="5" s="1"/>
  <c r="D36" i="5"/>
  <c r="I12" i="3" s="1"/>
  <c r="K12" i="3" s="1"/>
  <c r="F34" i="5"/>
  <c r="H33" i="5"/>
  <c r="F31" i="5"/>
  <c r="F30" i="5"/>
  <c r="H29" i="5"/>
  <c r="F26" i="5"/>
  <c r="F25" i="5"/>
  <c r="F24" i="5"/>
  <c r="H22" i="5"/>
  <c r="F19" i="5"/>
  <c r="F18" i="5"/>
  <c r="E18" i="5"/>
  <c r="D18" i="5"/>
  <c r="F17" i="5"/>
  <c r="F16" i="5"/>
  <c r="F15" i="5"/>
  <c r="F14" i="5"/>
  <c r="F13" i="5"/>
  <c r="F12" i="5"/>
  <c r="E12" i="5"/>
  <c r="E11" i="5" s="1"/>
  <c r="D12" i="5"/>
  <c r="D11" i="5" s="1"/>
  <c r="F10" i="5"/>
  <c r="F9" i="5"/>
  <c r="F8" i="5"/>
  <c r="F7" i="5"/>
  <c r="F6" i="5"/>
  <c r="E6" i="5"/>
  <c r="D6" i="5"/>
  <c r="E5" i="5"/>
  <c r="J9" i="3" s="1"/>
  <c r="D5" i="5"/>
  <c r="F5" i="5" s="1"/>
  <c r="F68" i="4"/>
  <c r="F67" i="4"/>
  <c r="F66" i="4"/>
  <c r="H65" i="4"/>
  <c r="F61" i="4"/>
  <c r="F60" i="4"/>
  <c r="E60" i="4"/>
  <c r="D60" i="4"/>
  <c r="D26" i="3" s="1"/>
  <c r="F26" i="3" s="1"/>
  <c r="F59" i="4"/>
  <c r="F58" i="4"/>
  <c r="F57" i="4"/>
  <c r="F56" i="4"/>
  <c r="E55" i="4"/>
  <c r="F55" i="4" s="1"/>
  <c r="D55" i="4"/>
  <c r="F54" i="4"/>
  <c r="E53" i="4"/>
  <c r="D53" i="4"/>
  <c r="F53" i="4" s="1"/>
  <c r="D52" i="4"/>
  <c r="F51" i="4"/>
  <c r="F50" i="4"/>
  <c r="F49" i="4"/>
  <c r="E48" i="4"/>
  <c r="D48" i="4"/>
  <c r="D47" i="4" s="1"/>
  <c r="E47" i="4"/>
  <c r="E23" i="3" s="1"/>
  <c r="F46" i="4"/>
  <c r="F45" i="4"/>
  <c r="F44" i="4"/>
  <c r="F43" i="4"/>
  <c r="F42" i="4"/>
  <c r="F41" i="4"/>
  <c r="E41" i="4"/>
  <c r="E22" i="3" s="1"/>
  <c r="D41" i="4"/>
  <c r="D22" i="3" s="1"/>
  <c r="F39" i="4"/>
  <c r="F38" i="4"/>
  <c r="F37" i="4"/>
  <c r="F36" i="4"/>
  <c r="E36" i="4"/>
  <c r="E35" i="4" s="1"/>
  <c r="D36" i="4"/>
  <c r="D35" i="4" s="1"/>
  <c r="F35" i="4" s="1"/>
  <c r="F34" i="4"/>
  <c r="F33" i="4"/>
  <c r="F32" i="4"/>
  <c r="F31" i="4"/>
  <c r="F30" i="4"/>
  <c r="E30" i="4"/>
  <c r="D30" i="4"/>
  <c r="E29" i="4"/>
  <c r="E13" i="3" s="1"/>
  <c r="D29" i="4"/>
  <c r="F29" i="4" s="1"/>
  <c r="F28" i="4"/>
  <c r="F27" i="4"/>
  <c r="F26" i="4"/>
  <c r="F25" i="4"/>
  <c r="E24" i="4"/>
  <c r="D24" i="4"/>
  <c r="D23" i="4" s="1"/>
  <c r="E23" i="4"/>
  <c r="E12" i="3" s="1"/>
  <c r="F22" i="4"/>
  <c r="E21" i="4"/>
  <c r="D21" i="4"/>
  <c r="F21" i="4" s="1"/>
  <c r="E20" i="4"/>
  <c r="D20" i="4"/>
  <c r="D11" i="3" s="1"/>
  <c r="F11" i="3" s="1"/>
  <c r="F19" i="4"/>
  <c r="F18" i="4"/>
  <c r="F17" i="4"/>
  <c r="F16" i="4"/>
  <c r="F15" i="4"/>
  <c r="E14" i="4"/>
  <c r="E10" i="3" s="1"/>
  <c r="D14" i="4"/>
  <c r="D10" i="3" s="1"/>
  <c r="F12" i="4"/>
  <c r="F11" i="4"/>
  <c r="F10" i="4"/>
  <c r="F9" i="4"/>
  <c r="F8" i="4"/>
  <c r="F7" i="4"/>
  <c r="E6" i="4"/>
  <c r="E5" i="4" s="1"/>
  <c r="D6" i="4"/>
  <c r="D5" i="4" s="1"/>
  <c r="F5" i="4" s="1"/>
  <c r="J26" i="3"/>
  <c r="I26" i="3"/>
  <c r="K26" i="3" s="1"/>
  <c r="E26" i="3"/>
  <c r="E25" i="3"/>
  <c r="F25" i="3" s="1"/>
  <c r="D25" i="3"/>
  <c r="E24" i="3"/>
  <c r="D24" i="3"/>
  <c r="F24" i="3" s="1"/>
  <c r="U21" i="3"/>
  <c r="S21" i="3"/>
  <c r="R21" i="3"/>
  <c r="Q21" i="3"/>
  <c r="P21" i="3"/>
  <c r="O21" i="3"/>
  <c r="N21" i="3"/>
  <c r="J21" i="3"/>
  <c r="I21" i="3"/>
  <c r="K21" i="3" s="1"/>
  <c r="V20" i="3"/>
  <c r="K20" i="3"/>
  <c r="J20" i="3"/>
  <c r="I20" i="3"/>
  <c r="E20" i="3"/>
  <c r="D20" i="3"/>
  <c r="F20" i="3" s="1"/>
  <c r="V19" i="3"/>
  <c r="J19" i="3"/>
  <c r="J14" i="3" s="1"/>
  <c r="I19" i="3"/>
  <c r="V18" i="3"/>
  <c r="J18" i="3"/>
  <c r="I18" i="3"/>
  <c r="K18" i="3" s="1"/>
  <c r="E18" i="3"/>
  <c r="D18" i="3"/>
  <c r="D14" i="3" s="1"/>
  <c r="V17" i="3"/>
  <c r="K17" i="3"/>
  <c r="J17" i="3"/>
  <c r="I17" i="3"/>
  <c r="V16" i="3"/>
  <c r="J16" i="3"/>
  <c r="I16" i="3"/>
  <c r="K16" i="3" s="1"/>
  <c r="E16" i="3"/>
  <c r="F16" i="3" s="1"/>
  <c r="D16" i="3"/>
  <c r="V15" i="3"/>
  <c r="J15" i="3"/>
  <c r="I15" i="3"/>
  <c r="I14" i="3" s="1"/>
  <c r="V14" i="3"/>
  <c r="V13" i="3"/>
  <c r="I13" i="3"/>
  <c r="V12" i="3"/>
  <c r="J12" i="3"/>
  <c r="V11" i="3"/>
  <c r="J11" i="3"/>
  <c r="I11" i="3"/>
  <c r="K11" i="3" s="1"/>
  <c r="E11" i="3"/>
  <c r="V10" i="3"/>
  <c r="V21" i="3" s="1"/>
  <c r="J10" i="3"/>
  <c r="I10" i="3"/>
  <c r="K10" i="3" s="1"/>
  <c r="V9" i="3"/>
  <c r="E9" i="3"/>
  <c r="D9" i="3"/>
  <c r="I23" i="3" l="1"/>
  <c r="K23" i="3" s="1"/>
  <c r="F86" i="5"/>
  <c r="F10" i="3"/>
  <c r="F22" i="3"/>
  <c r="D23" i="3"/>
  <c r="F23" i="3" s="1"/>
  <c r="F47" i="4"/>
  <c r="F11" i="5"/>
  <c r="F45" i="5"/>
  <c r="F81" i="5"/>
  <c r="I22" i="3"/>
  <c r="K22" i="3" s="1"/>
  <c r="F89" i="5"/>
  <c r="F97" i="5"/>
  <c r="E110" i="5"/>
  <c r="D12" i="3"/>
  <c r="F12" i="3" s="1"/>
  <c r="F23" i="4"/>
  <c r="K14" i="3"/>
  <c r="F6" i="4"/>
  <c r="I9" i="3"/>
  <c r="F18" i="3"/>
  <c r="F14" i="4"/>
  <c r="F82" i="5"/>
  <c r="F90" i="5"/>
  <c r="F98" i="5"/>
  <c r="F106" i="5"/>
  <c r="D13" i="3"/>
  <c r="F13" i="3" s="1"/>
  <c r="E14" i="3"/>
  <c r="E28" i="3" s="1"/>
  <c r="K15" i="3"/>
  <c r="J25" i="3"/>
  <c r="I27" i="3"/>
  <c r="K27" i="3" s="1"/>
  <c r="D35" i="5"/>
  <c r="F35" i="5" s="1"/>
  <c r="E45" i="5"/>
  <c r="F87" i="5"/>
  <c r="F95" i="5"/>
  <c r="K19" i="3"/>
  <c r="E52" i="4"/>
  <c r="E69" i="4" s="1"/>
  <c r="I24" i="3"/>
  <c r="K24" i="3" s="1"/>
  <c r="F24" i="4"/>
  <c r="D40" i="4"/>
  <c r="F40" i="4" s="1"/>
  <c r="F48" i="4"/>
  <c r="F9" i="3"/>
  <c r="I25" i="3"/>
  <c r="F20" i="4"/>
  <c r="F52" i="4"/>
  <c r="J24" i="3"/>
  <c r="E40" i="4"/>
  <c r="J13" i="3"/>
  <c r="K13" i="3" s="1"/>
  <c r="K9" i="3" l="1"/>
  <c r="I28" i="3"/>
  <c r="K25" i="3"/>
  <c r="F14" i="3"/>
  <c r="F28" i="3" s="1"/>
  <c r="D28" i="3"/>
  <c r="J28" i="3"/>
  <c r="D69" i="4"/>
  <c r="F69" i="4" s="1"/>
  <c r="D110" i="5"/>
  <c r="F110" i="5" s="1"/>
  <c r="K28" i="3" l="1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14"/>
            <color indexed="81"/>
            <rFont val="돋움"/>
            <family val="3"/>
            <charset val="129"/>
          </rPr>
          <t>이사회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심의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의결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날짜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6" authorId="0">
      <text>
        <r>
          <rPr>
            <b/>
            <sz val="9"/>
            <color indexed="81"/>
            <rFont val="돋움"/>
            <family val="3"/>
            <charset val="129"/>
          </rPr>
          <t>시트</t>
        </r>
        <r>
          <rPr>
            <b/>
            <sz val="9"/>
            <color indexed="81"/>
            <rFont val="Tahoma"/>
            <family val="2"/>
          </rPr>
          <t>6)</t>
        </r>
        <r>
          <rPr>
            <b/>
            <sz val="9"/>
            <color indexed="81"/>
            <rFont val="돋움"/>
            <family val="3"/>
            <charset val="129"/>
          </rPr>
          <t>세출예산명서서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전출금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일치</t>
        </r>
      </text>
    </comment>
  </commentList>
</comments>
</file>

<file path=xl/comments3.xml><?xml version="1.0" encoding="utf-8"?>
<comments xmlns="http://schemas.openxmlformats.org/spreadsheetml/2006/main">
  <authors>
    <author>user2</author>
  </authors>
  <commentList>
    <comment ref="E61" authorId="0">
      <text>
        <r>
          <rPr>
            <b/>
            <sz val="9"/>
            <color indexed="81"/>
            <rFont val="Tahoma"/>
            <family val="2"/>
          </rPr>
          <t>'16.</t>
        </r>
        <r>
          <rPr>
            <b/>
            <sz val="9"/>
            <color indexed="81"/>
            <rFont val="돋움"/>
            <family val="3"/>
            <charset val="129"/>
          </rPr>
          <t>예산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일반회계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환급금
</t>
        </r>
        <r>
          <rPr>
            <b/>
            <sz val="9"/>
            <color indexed="81"/>
            <rFont val="Tahoma"/>
            <family val="2"/>
          </rPr>
          <t>18,891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08" authorId="0">
      <text>
        <r>
          <rPr>
            <b/>
            <sz val="9"/>
            <color indexed="81"/>
            <rFont val="돋움"/>
            <family val="3"/>
            <charset val="129"/>
          </rPr>
          <t>임대보증금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미환급금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계약기간이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<sst xmlns="http://schemas.openxmlformats.org/spreadsheetml/2006/main" count="309" uniqueCount="286">
  <si>
    <t>2017회계연도</t>
    <phoneticPr fontId="3" type="noConversion"/>
  </si>
  <si>
    <t>학교법인 포스코교육재단 법인회계 세입·세출 예산서</t>
    <phoneticPr fontId="3" type="noConversion"/>
  </si>
  <si>
    <t>2017.  2. 8</t>
    <phoneticPr fontId="3" type="noConversion"/>
  </si>
  <si>
    <t>학교법인 포스코교육재단</t>
    <phoneticPr fontId="3" type="noConversion"/>
  </si>
  <si>
    <t>예  산  총  칙(예시)</t>
    <phoneticPr fontId="3" type="noConversion"/>
  </si>
  <si>
    <t>제1조  2017회계연도 학교법인 포스코교육재단 법인회계 세입·세출예산 총액은 세입·세출 각각 30,450,815,000원으로 하며, 세입·세출의 명세는『세입·세출예산서』와 같다.</t>
    <phoneticPr fontId="3" type="noConversion"/>
  </si>
  <si>
    <t>제2조 2017회계연도 중 일시차입금 한도액은 0원으로 한다.</t>
    <phoneticPr fontId="3" type="noConversion"/>
  </si>
  <si>
    <t>제3조  2017회계연도 이월사업은 별첨『이월사업비』와 같다.</t>
    <phoneticPr fontId="3" type="noConversion"/>
  </si>
  <si>
    <t>제4조 법인의 업무에 속하는 회계의 세출예산은 목적 외에 이를 사용하지 못한다. 다만, 동일 예산 관내의 항간 또는 목간에 예산의 과부족이 있는 경우 상호 전용할 수 있으며, 전용할 경우 이사장은 이사회에 보고하여야 한다.</t>
    <phoneticPr fontId="3" type="noConversion"/>
  </si>
  <si>
    <t>2017회계연도 법인회계 예산 총괄표</t>
    <phoneticPr fontId="3" type="noConversion"/>
  </si>
  <si>
    <t xml:space="preserve">     법인명 : 학교법인 포스코교육재단</t>
    <phoneticPr fontId="3" type="noConversion"/>
  </si>
  <si>
    <t>(단위 : 천원)</t>
    <phoneticPr fontId="3" type="noConversion"/>
  </si>
  <si>
    <t xml:space="preserve">    * 유지경영학교별 학교회계 전출금 세부내역</t>
    <phoneticPr fontId="3" type="noConversion"/>
  </si>
  <si>
    <t>1. 세 입</t>
  </si>
  <si>
    <t>2. 세 출</t>
  </si>
  <si>
    <t>(단위:천원)</t>
    <phoneticPr fontId="3" type="noConversion"/>
  </si>
  <si>
    <t xml:space="preserve">과 목 </t>
  </si>
  <si>
    <t>예산액</t>
  </si>
  <si>
    <t>전년도</t>
  </si>
  <si>
    <t>비교증감</t>
  </si>
  <si>
    <t>과 목
(항별)</t>
    <phoneticPr fontId="3" type="noConversion"/>
  </si>
  <si>
    <t>구분</t>
    <phoneticPr fontId="3" type="noConversion"/>
  </si>
  <si>
    <t>세입(잡수입)</t>
    <phoneticPr fontId="3" type="noConversion"/>
  </si>
  <si>
    <t>세출(전출금)</t>
    <phoneticPr fontId="3" type="noConversion"/>
  </si>
  <si>
    <t>(A)</t>
  </si>
  <si>
    <t>(A-B)</t>
  </si>
  <si>
    <t>유지경영학교별</t>
    <phoneticPr fontId="19" type="noConversion"/>
  </si>
  <si>
    <t>법인세 환급금
(학교분)</t>
    <phoneticPr fontId="19" type="noConversion"/>
  </si>
  <si>
    <t>법정부담금</t>
    <phoneticPr fontId="3" type="noConversion"/>
  </si>
  <si>
    <t>학교운영경비</t>
    <phoneticPr fontId="3" type="noConversion"/>
  </si>
  <si>
    <t>법인세 환급급
(학교분)</t>
    <phoneticPr fontId="3" type="noConversion"/>
  </si>
  <si>
    <t>교육청
대응투자비</t>
    <phoneticPr fontId="3" type="noConversion"/>
  </si>
  <si>
    <t>시설사업비</t>
    <phoneticPr fontId="3" type="noConversion"/>
  </si>
  <si>
    <t>교육청 외
기타지원금</t>
    <phoneticPr fontId="3" type="noConversion"/>
  </si>
  <si>
    <t>기타 전출금</t>
    <phoneticPr fontId="3" type="noConversion"/>
  </si>
  <si>
    <t>계</t>
    <phoneticPr fontId="3" type="noConversion"/>
  </si>
  <si>
    <t>(B)</t>
  </si>
  <si>
    <t>재산
수입</t>
    <phoneticPr fontId="3" type="noConversion"/>
  </si>
  <si>
    <t>기본재산수입</t>
  </si>
  <si>
    <t>이사회비</t>
  </si>
  <si>
    <t>포항제철고등학교</t>
  </si>
  <si>
    <t>재산매각대</t>
  </si>
  <si>
    <t>인 건 비</t>
  </si>
  <si>
    <t>포항제철공업고등학교</t>
  </si>
  <si>
    <t>사업수입</t>
  </si>
  <si>
    <t>수 용 비</t>
  </si>
  <si>
    <t>포항제철중학교</t>
  </si>
  <si>
    <t>투자수입</t>
  </si>
  <si>
    <t>시 설 비</t>
  </si>
  <si>
    <t>포항제철동초등학교</t>
  </si>
  <si>
    <t>과년도수입</t>
  </si>
  <si>
    <t>재산관리비</t>
  </si>
  <si>
    <t>포항제철지곡초등학교</t>
  </si>
  <si>
    <t>전년도
이월금</t>
    <phoneticPr fontId="3" type="noConversion"/>
  </si>
  <si>
    <t xml:space="preserve">이월금
(①~ ③합계)
</t>
    <phoneticPr fontId="3" type="noConversion"/>
  </si>
  <si>
    <t>전출금</t>
    <phoneticPr fontId="3" type="noConversion"/>
  </si>
  <si>
    <t>전 출 금
(①~⑦ 합계)</t>
    <phoneticPr fontId="3" type="noConversion"/>
  </si>
  <si>
    <t>포항제철유치원</t>
  </si>
  <si>
    <t>(법정부담금)
①</t>
    <phoneticPr fontId="3" type="noConversion"/>
  </si>
  <si>
    <t>광양제철고등학교</t>
  </si>
  <si>
    <t>전년도
잉여금①</t>
    <phoneticPr fontId="3" type="noConversion"/>
  </si>
  <si>
    <t>(학교운영경비)
②</t>
    <phoneticPr fontId="3" type="noConversion"/>
  </si>
  <si>
    <t>광양제철중학교</t>
  </si>
  <si>
    <t>(법인세환급금)학교분 ③</t>
    <phoneticPr fontId="3" type="noConversion"/>
  </si>
  <si>
    <t>광양제철초등학교</t>
  </si>
  <si>
    <t>이월사업비
②</t>
    <phoneticPr fontId="3" type="noConversion"/>
  </si>
  <si>
    <t>교육청
대응투자비④</t>
    <phoneticPr fontId="3" type="noConversion"/>
  </si>
  <si>
    <t>광양제철남초등학교</t>
  </si>
  <si>
    <t>시설사업비⑤</t>
    <phoneticPr fontId="3" type="noConversion"/>
  </si>
  <si>
    <t>광양제철유치원</t>
  </si>
  <si>
    <t>임대보증금
미환급금
③</t>
    <phoneticPr fontId="3" type="noConversion"/>
  </si>
  <si>
    <t>교육청 외 
기타지원금⑥</t>
    <phoneticPr fontId="3" type="noConversion"/>
  </si>
  <si>
    <t>인천포스코고등학교</t>
  </si>
  <si>
    <t>기타 전출금⑦</t>
    <phoneticPr fontId="3" type="noConversion"/>
  </si>
  <si>
    <t>계</t>
    <phoneticPr fontId="19" type="noConversion"/>
  </si>
  <si>
    <t>기부원조금</t>
  </si>
  <si>
    <t>투 자 비</t>
  </si>
  <si>
    <t>차 입 금</t>
  </si>
  <si>
    <t>과년도 지출</t>
    <phoneticPr fontId="3" type="noConversion"/>
  </si>
  <si>
    <t>잡수입</t>
    <phoneticPr fontId="3" type="noConversion"/>
  </si>
  <si>
    <t>물품매각대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</si>
  <si>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</si>
  <si>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</si>
  <si>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</si>
  <si>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</si>
  <si>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</si>
  <si>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</si>
  <si>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</si>
  <si>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학교법인회계 세입예산 명세서(2017)</t>
    <phoneticPr fontId="3" type="noConversion"/>
  </si>
  <si>
    <r>
      <t>법인명 :</t>
    </r>
    <r>
      <rPr>
        <sz val="12"/>
        <rFont val="돋움"/>
        <family val="3"/>
        <charset val="129"/>
      </rPr>
      <t xml:space="preserve"> 학교법인 포스코교육재단</t>
    </r>
    <phoneticPr fontId="3" type="noConversion"/>
  </si>
  <si>
    <t>과           목</t>
    <phoneticPr fontId="3" type="noConversion"/>
  </si>
  <si>
    <r>
      <t xml:space="preserve">예 산 액
(A)
</t>
    </r>
    <r>
      <rPr>
        <b/>
        <sz val="10"/>
        <color indexed="10"/>
        <rFont val="돋움"/>
        <family val="3"/>
        <charset val="129"/>
      </rPr>
      <t>(단위:천원)</t>
    </r>
    <phoneticPr fontId="3" type="noConversion"/>
  </si>
  <si>
    <r>
      <t xml:space="preserve">전년도예산액
(B)
</t>
    </r>
    <r>
      <rPr>
        <b/>
        <sz val="10"/>
        <color indexed="10"/>
        <rFont val="돋움"/>
        <family val="3"/>
        <charset val="129"/>
      </rPr>
      <t>(단위:천원)</t>
    </r>
    <phoneticPr fontId="3" type="noConversion"/>
  </si>
  <si>
    <t>비교 증감
(A-B)</t>
    <phoneticPr fontId="3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</si>
  <si>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</t>
    </r>
    <r>
      <rPr>
        <b/>
        <sz val="10"/>
        <color indexed="10"/>
        <rFont val="돋움"/>
        <family val="3"/>
        <charset val="129"/>
      </rPr>
      <t>(단위 : 원)</t>
    </r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</si>
  <si>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</si>
  <si>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</si>
  <si>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</si>
  <si>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1. 재산수입</t>
    <phoneticPr fontId="3" type="noConversion"/>
  </si>
  <si>
    <t>1. 기본재산수입</t>
    <phoneticPr fontId="3" type="noConversion"/>
  </si>
  <si>
    <t>1. 대지료</t>
    <phoneticPr fontId="3" type="noConversion"/>
  </si>
  <si>
    <t>2. 대가료</t>
    <phoneticPr fontId="3" type="noConversion"/>
  </si>
  <si>
    <t>3. 임야수입</t>
    <phoneticPr fontId="3" type="noConversion"/>
  </si>
  <si>
    <t>4. 예금이자수입</t>
    <phoneticPr fontId="3" type="noConversion"/>
  </si>
  <si>
    <t>수익용기본재산 정기예금 이자 수입</t>
    <phoneticPr fontId="3" type="noConversion"/>
  </si>
  <si>
    <t>5. 배당금 수입</t>
    <phoneticPr fontId="3" type="noConversion"/>
  </si>
  <si>
    <t>POSCO 주식 배당금 수입</t>
    <phoneticPr fontId="3" type="noConversion"/>
  </si>
  <si>
    <t>6. 법인세 환급금</t>
    <phoneticPr fontId="3" type="noConversion"/>
  </si>
  <si>
    <t>2016년 귀속 법인세 환급금 수입</t>
    <phoneticPr fontId="3" type="noConversion"/>
  </si>
  <si>
    <t>7.기타수입</t>
    <phoneticPr fontId="3" type="noConversion"/>
  </si>
  <si>
    <t>투자자산처분이익</t>
    <phoneticPr fontId="3" type="noConversion"/>
  </si>
  <si>
    <t>2. 재산매각대</t>
    <phoneticPr fontId="3" type="noConversion"/>
  </si>
  <si>
    <t>1. 토지매각대</t>
    <phoneticPr fontId="3" type="noConversion"/>
  </si>
  <si>
    <t>2. 건물매각대</t>
    <phoneticPr fontId="3" type="noConversion"/>
  </si>
  <si>
    <t>3. 임야매각대</t>
    <phoneticPr fontId="3" type="noConversion"/>
  </si>
  <si>
    <t>4. 현금처분대</t>
    <phoneticPr fontId="3" type="noConversion"/>
  </si>
  <si>
    <t>5. 기타재산매각대</t>
    <phoneticPr fontId="3" type="noConversion"/>
  </si>
  <si>
    <t>2. 사업수입</t>
    <phoneticPr fontId="3" type="noConversion"/>
  </si>
  <si>
    <t>1. 사업수입</t>
    <phoneticPr fontId="3" type="noConversion"/>
  </si>
  <si>
    <t>3. 투자수입</t>
    <phoneticPr fontId="3" type="noConversion"/>
  </si>
  <si>
    <t>1. 투자수입</t>
    <phoneticPr fontId="3" type="noConversion"/>
  </si>
  <si>
    <t>1. 배당금</t>
    <phoneticPr fontId="3" type="noConversion"/>
  </si>
  <si>
    <t>2. 국채상환금</t>
    <phoneticPr fontId="3" type="noConversion"/>
  </si>
  <si>
    <t>3. 국채이자수입</t>
    <phoneticPr fontId="3" type="noConversion"/>
  </si>
  <si>
    <t>4. 기타증권수입</t>
    <phoneticPr fontId="3" type="noConversion"/>
  </si>
  <si>
    <t>장기대여금 수입</t>
    <phoneticPr fontId="3" type="noConversion"/>
  </si>
  <si>
    <t>4. 과년도 수입</t>
    <phoneticPr fontId="3" type="noConversion"/>
  </si>
  <si>
    <t>1. 과년도 수입</t>
    <phoneticPr fontId="3" type="noConversion"/>
  </si>
  <si>
    <t>1. 기본재산수입</t>
    <phoneticPr fontId="3" type="noConversion"/>
  </si>
  <si>
    <t>2. 불용재산매각수입</t>
    <phoneticPr fontId="3" type="noConversion"/>
  </si>
  <si>
    <t>3. 사업수입</t>
    <phoneticPr fontId="3" type="noConversion"/>
  </si>
  <si>
    <t>4. 투자수입</t>
    <phoneticPr fontId="3" type="noConversion"/>
  </si>
  <si>
    <t>5. 이월금</t>
    <phoneticPr fontId="3" type="noConversion"/>
  </si>
  <si>
    <t>1. 전년도이월금</t>
    <phoneticPr fontId="3" type="noConversion"/>
  </si>
  <si>
    <t>1. 전년도잉여금</t>
    <phoneticPr fontId="3" type="noConversion"/>
  </si>
  <si>
    <t xml:space="preserve"> 전년도잉여금</t>
    <phoneticPr fontId="3" type="noConversion"/>
  </si>
  <si>
    <t>2. 이월사업비</t>
    <phoneticPr fontId="3" type="noConversion"/>
  </si>
  <si>
    <t>3. 임대보증금
    미환급금</t>
    <phoneticPr fontId="3" type="noConversion"/>
  </si>
  <si>
    <t>6. 기부원조금</t>
    <phoneticPr fontId="3" type="noConversion"/>
  </si>
  <si>
    <t>1. 기부원조금</t>
    <phoneticPr fontId="3" type="noConversion"/>
  </si>
  <si>
    <t>1. 기부금</t>
    <phoneticPr fontId="3" type="noConversion"/>
  </si>
  <si>
    <t xml:space="preserve">  1. POSCO 기부금</t>
    <phoneticPr fontId="3" type="noConversion"/>
  </si>
  <si>
    <t xml:space="preserve">  2. POSCO건설 등 기부금</t>
    <phoneticPr fontId="3" type="noConversion"/>
  </si>
  <si>
    <t>2. 원조금</t>
    <phoneticPr fontId="3" type="noConversion"/>
  </si>
  <si>
    <t>3. 보조금</t>
    <phoneticPr fontId="3" type="noConversion"/>
  </si>
  <si>
    <t>7. 차입금</t>
    <phoneticPr fontId="3" type="noConversion"/>
  </si>
  <si>
    <t>1. 차입금</t>
    <phoneticPr fontId="3" type="noConversion"/>
  </si>
  <si>
    <t>1. 은행차입</t>
    <phoneticPr fontId="3" type="noConversion"/>
  </si>
  <si>
    <t>2. 개인차입</t>
    <phoneticPr fontId="3" type="noConversion"/>
  </si>
  <si>
    <t>3.임대보증금 수입</t>
    <phoneticPr fontId="3" type="noConversion"/>
  </si>
  <si>
    <t>8. 잡수입</t>
    <phoneticPr fontId="3" type="noConversion"/>
  </si>
  <si>
    <t>1. 물품매각대</t>
    <phoneticPr fontId="3" type="noConversion"/>
  </si>
  <si>
    <t>1. 불용물품매각대</t>
    <phoneticPr fontId="3" type="noConversion"/>
  </si>
  <si>
    <t>2. 예금이자</t>
    <phoneticPr fontId="3" type="noConversion"/>
  </si>
  <si>
    <t>1. 정기예금이자</t>
    <phoneticPr fontId="3" type="noConversion"/>
  </si>
  <si>
    <t>일반자금 수입이자</t>
    <phoneticPr fontId="3" type="noConversion"/>
  </si>
  <si>
    <t>2. 신탁예금이자</t>
    <phoneticPr fontId="3" type="noConversion"/>
  </si>
  <si>
    <t>3. 통지예금이자</t>
    <phoneticPr fontId="3" type="noConversion"/>
  </si>
  <si>
    <t>4. 기타예금이자</t>
    <phoneticPr fontId="3" type="noConversion"/>
  </si>
  <si>
    <t>3. 잡수입</t>
    <phoneticPr fontId="3" type="noConversion"/>
  </si>
  <si>
    <t>1. 잡수입</t>
    <phoneticPr fontId="3" type="noConversion"/>
  </si>
  <si>
    <t xml:space="preserve">  1. 법인일반회계 법인세 환급금</t>
    <phoneticPr fontId="3" type="noConversion"/>
  </si>
  <si>
    <t xml:space="preserve">  2. 법인카드캐쉬백전환금수입</t>
    <phoneticPr fontId="3" type="noConversion"/>
  </si>
  <si>
    <t xml:space="preserve">  3. 장기대여금 이자수입</t>
    <phoneticPr fontId="3" type="noConversion"/>
  </si>
  <si>
    <t xml:space="preserve">  4. 임대료수입</t>
    <phoneticPr fontId="3" type="noConversion"/>
  </si>
  <si>
    <t>계</t>
    <phoneticPr fontId="3" type="noConversion"/>
  </si>
  <si>
    <t>2.법인세 환급금
   (학교분)</t>
    <phoneticPr fontId="3" type="noConversion"/>
  </si>
  <si>
    <t>3. 변상비</t>
    <phoneticPr fontId="3" type="noConversion"/>
  </si>
  <si>
    <t>4. 위약금</t>
    <phoneticPr fontId="3" type="noConversion"/>
  </si>
  <si>
    <t>세    입    합    계</t>
    <phoneticPr fontId="3" type="noConversion"/>
  </si>
  <si>
    <t>학교법인회계 세출예산 명세서(2017)</t>
    <phoneticPr fontId="3" type="noConversion"/>
  </si>
  <si>
    <t>과           목</t>
    <phoneticPr fontId="3" type="noConversion"/>
  </si>
  <si>
    <r>
      <t xml:space="preserve">예 산 액
(A)
</t>
    </r>
    <r>
      <rPr>
        <b/>
        <sz val="10"/>
        <rFont val="돋움"/>
        <family val="3"/>
        <charset val="129"/>
      </rPr>
      <t>(단위:천원)</t>
    </r>
    <phoneticPr fontId="3" type="noConversion"/>
  </si>
  <si>
    <r>
      <t xml:space="preserve">전년도예산액
(B)
</t>
    </r>
    <r>
      <rPr>
        <b/>
        <sz val="10"/>
        <rFont val="돋움"/>
        <family val="3"/>
        <charset val="129"/>
      </rPr>
      <t>(단위:천원)</t>
    </r>
    <phoneticPr fontId="3" type="noConversion"/>
  </si>
  <si>
    <t>비교 증감
(A-B)</t>
    <phoneticPr fontId="3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</si>
  <si>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</si>
  <si>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</si>
  <si>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</si>
  <si>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</si>
  <si>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1. 이사회비</t>
    <phoneticPr fontId="3" type="noConversion"/>
  </si>
  <si>
    <t>1. 임원수당</t>
    <phoneticPr fontId="3" type="noConversion"/>
  </si>
  <si>
    <t xml:space="preserve"> 1. 이사회 개최 참석 수당
 (1,050,000원*9명)*5회 = 47,250,000원</t>
    <phoneticPr fontId="3" type="noConversion"/>
  </si>
  <si>
    <t>2. 회의비</t>
    <phoneticPr fontId="3" type="noConversion"/>
  </si>
  <si>
    <t xml:space="preserve"> 1. 이사회 개최경비
(2,500,000원*5회) = 12,500,000</t>
    <phoneticPr fontId="3" type="noConversion"/>
  </si>
  <si>
    <t>3. 업무추진비</t>
    <phoneticPr fontId="3" type="noConversion"/>
  </si>
  <si>
    <t>4. 여비</t>
    <phoneticPr fontId="3" type="noConversion"/>
  </si>
  <si>
    <t xml:space="preserve"> 1. 이사회 개최 참석 이사 여비 
     (200,000원*4명)*5회 = 4,000,000원</t>
    <phoneticPr fontId="3" type="noConversion"/>
  </si>
  <si>
    <t>2. 사무비</t>
    <phoneticPr fontId="3" type="noConversion"/>
  </si>
  <si>
    <t>1. 인건비</t>
    <phoneticPr fontId="3" type="noConversion"/>
  </si>
  <si>
    <t>1. 봉급</t>
    <phoneticPr fontId="3" type="noConversion"/>
  </si>
  <si>
    <t>2. 수당</t>
    <phoneticPr fontId="3" type="noConversion"/>
  </si>
  <si>
    <t>3. 잡급</t>
    <phoneticPr fontId="3" type="noConversion"/>
  </si>
  <si>
    <t>5. 퇴직금</t>
    <phoneticPr fontId="3" type="noConversion"/>
  </si>
  <si>
    <t xml:space="preserve"> 1. 퇴직금 등 부담금</t>
    <phoneticPr fontId="3" type="noConversion"/>
  </si>
  <si>
    <t>2. 수용비</t>
    <phoneticPr fontId="3" type="noConversion"/>
  </si>
  <si>
    <t>1. 공공요금</t>
    <phoneticPr fontId="3" type="noConversion"/>
  </si>
  <si>
    <t xml:space="preserve"> 1. 전기료(1,600,000원*12월)</t>
    <phoneticPr fontId="3" type="noConversion"/>
  </si>
  <si>
    <t xml:space="preserve"> 2. 통신비</t>
    <phoneticPr fontId="3" type="noConversion"/>
  </si>
  <si>
    <t xml:space="preserve"> 3. 수도료</t>
    <phoneticPr fontId="3" type="noConversion"/>
  </si>
  <si>
    <t>2. 연료비</t>
    <phoneticPr fontId="3" type="noConversion"/>
  </si>
  <si>
    <t xml:space="preserve"> 1. 난방연료비</t>
    <phoneticPr fontId="3" type="noConversion"/>
  </si>
  <si>
    <t>3. 차량비</t>
    <phoneticPr fontId="3" type="noConversion"/>
  </si>
  <si>
    <t>4. 비품기계류비</t>
    <phoneticPr fontId="3" type="noConversion"/>
  </si>
  <si>
    <t>5. 수수료 수선비</t>
    <phoneticPr fontId="3" type="noConversion"/>
  </si>
  <si>
    <t xml:space="preserve"> 1. 전산수수료</t>
    <phoneticPr fontId="3" type="noConversion"/>
  </si>
  <si>
    <t xml:space="preserve"> 2. 기타수수료</t>
    <phoneticPr fontId="3" type="noConversion"/>
  </si>
  <si>
    <t xml:space="preserve"> 3. 수선비</t>
    <phoneticPr fontId="3" type="noConversion"/>
  </si>
  <si>
    <t>6. 수용재료비</t>
    <phoneticPr fontId="3" type="noConversion"/>
  </si>
  <si>
    <t>7. 인쇄비</t>
    <phoneticPr fontId="3" type="noConversion"/>
  </si>
  <si>
    <t>1. 간행물 및 홍보물발간비</t>
    <phoneticPr fontId="3" type="noConversion"/>
  </si>
  <si>
    <t xml:space="preserve"> 2. 기타도서인쇄비</t>
    <phoneticPr fontId="3" type="noConversion"/>
  </si>
  <si>
    <t>8. 운송비</t>
    <phoneticPr fontId="3" type="noConversion"/>
  </si>
  <si>
    <t>3. 재산 조성비</t>
    <phoneticPr fontId="3" type="noConversion"/>
  </si>
  <si>
    <t>1. 시설비</t>
    <phoneticPr fontId="3" type="noConversion"/>
  </si>
  <si>
    <t>1. 재산매입비</t>
    <phoneticPr fontId="3" type="noConversion"/>
  </si>
  <si>
    <t>2. 시설비</t>
    <phoneticPr fontId="3" type="noConversion"/>
  </si>
  <si>
    <t>1. 포철동초 통합 특별실 증축</t>
    <phoneticPr fontId="3" type="noConversion"/>
  </si>
  <si>
    <t>2. 등기수수료(포철동초 강당 및 급식실 증축)</t>
    <phoneticPr fontId="3" type="noConversion"/>
  </si>
  <si>
    <t>3. 기타시설</t>
    <phoneticPr fontId="3" type="noConversion"/>
  </si>
  <si>
    <t>2. 재산관리비</t>
    <phoneticPr fontId="3" type="noConversion"/>
  </si>
  <si>
    <t>1. 재산유지비</t>
    <phoneticPr fontId="3" type="noConversion"/>
  </si>
  <si>
    <t>2. 공과보험료</t>
    <phoneticPr fontId="3" type="noConversion"/>
  </si>
  <si>
    <t>4. 전출금</t>
    <phoneticPr fontId="3" type="noConversion"/>
  </si>
  <si>
    <t>1. 전출금</t>
    <phoneticPr fontId="3" type="noConversion"/>
  </si>
  <si>
    <t>1.법정부담금</t>
    <phoneticPr fontId="3" type="noConversion"/>
  </si>
  <si>
    <t>1. 포항제철고등학교 법정부담금 전출금</t>
    <phoneticPr fontId="3" type="noConversion"/>
  </si>
  <si>
    <t>2. 포항제철공업고등학교 법정부담금 전출금</t>
    <phoneticPr fontId="3" type="noConversion"/>
  </si>
  <si>
    <t>3. 포항제철중학교 법정부담금 전출금</t>
    <phoneticPr fontId="3" type="noConversion"/>
  </si>
  <si>
    <t>4. 포항제철동초등학교 법정부담금 전출금</t>
    <phoneticPr fontId="3" type="noConversion"/>
  </si>
  <si>
    <t>5. 포항제철지곡초등학교 법정부담금 전출금</t>
    <phoneticPr fontId="3" type="noConversion"/>
  </si>
  <si>
    <t>6. 포항제철유치원 법정부담금 전출금</t>
    <phoneticPr fontId="3" type="noConversion"/>
  </si>
  <si>
    <t>7. 광양제철고등학교 법정부담금 전출금</t>
    <phoneticPr fontId="3" type="noConversion"/>
  </si>
  <si>
    <t>8. 광양제철중학교 법정부담금 전출금</t>
    <phoneticPr fontId="3" type="noConversion"/>
  </si>
  <si>
    <t>9. 광양제철초등학교 법정부담금 전출금</t>
    <phoneticPr fontId="3" type="noConversion"/>
  </si>
  <si>
    <t>10. 광양제철남초등학교 법정부담금 전출금</t>
    <phoneticPr fontId="3" type="noConversion"/>
  </si>
  <si>
    <t>11. 광양제철유치원 법정부담금 전출금</t>
    <phoneticPr fontId="3" type="noConversion"/>
  </si>
  <si>
    <t>12. 인천포스코고 법정부담금 전출금</t>
    <phoneticPr fontId="3" type="noConversion"/>
  </si>
  <si>
    <t>2. 학교운영경비</t>
    <phoneticPr fontId="3" type="noConversion"/>
  </si>
  <si>
    <t>1. 포항제철고등학교 학교운영경비 전출금</t>
    <phoneticPr fontId="3" type="noConversion"/>
  </si>
  <si>
    <t>2. 포항제철공업고등학교 학교운영경비 전출금</t>
    <phoneticPr fontId="3" type="noConversion"/>
  </si>
  <si>
    <t>3. 포항제철중학교 학교운영경비 전출금</t>
    <phoneticPr fontId="3" type="noConversion"/>
  </si>
  <si>
    <t>4. 포항제철동초등학교 학교운영경비 전출금</t>
    <phoneticPr fontId="3" type="noConversion"/>
  </si>
  <si>
    <t>5. 포항제철지곡초등학교 학교운영경비 전출금</t>
    <phoneticPr fontId="3" type="noConversion"/>
  </si>
  <si>
    <t>6. 포항제철유치원 학교운영경비 전출금</t>
    <phoneticPr fontId="3" type="noConversion"/>
  </si>
  <si>
    <t>7. 광양제철고등학교학교운영경비 전출금</t>
    <phoneticPr fontId="3" type="noConversion"/>
  </si>
  <si>
    <t>8. 광양제철중학교학교운영경비 전출금</t>
    <phoneticPr fontId="3" type="noConversion"/>
  </si>
  <si>
    <t>9. 광양제철초등학교 학교운영경비 전출금</t>
    <phoneticPr fontId="3" type="noConversion"/>
  </si>
  <si>
    <t>10. 광양제철남초등학교 학교운영경비 전출금</t>
    <phoneticPr fontId="3" type="noConversion"/>
  </si>
  <si>
    <t>11. 광양제철유치원 학교운영경비 전출금</t>
    <phoneticPr fontId="3" type="noConversion"/>
  </si>
  <si>
    <t>12. 인천포스코고 학교운영경비 전출금</t>
    <phoneticPr fontId="3" type="noConversion"/>
  </si>
  <si>
    <t>3. 법인세 환급금
   (학교분)</t>
    <phoneticPr fontId="3" type="noConversion"/>
  </si>
  <si>
    <t>4.교육청대응투자비</t>
    <phoneticPr fontId="3" type="noConversion"/>
  </si>
  <si>
    <t>1. 포철공고 LED조명기구교체 대응투자</t>
    <phoneticPr fontId="3" type="noConversion"/>
  </si>
  <si>
    <t>2. 포철중 2교사 구관옥상방수 대응투자</t>
    <phoneticPr fontId="3" type="noConversion"/>
  </si>
  <si>
    <t>3. 포철동초 전기용량증설 대응투자</t>
    <phoneticPr fontId="3" type="noConversion"/>
  </si>
  <si>
    <t>5.시설사업비</t>
    <phoneticPr fontId="3" type="noConversion"/>
  </si>
  <si>
    <t>6.교육청 외 기타지원금</t>
    <phoneticPr fontId="3" type="noConversion"/>
  </si>
  <si>
    <t>7.기타 전출금</t>
    <phoneticPr fontId="3" type="noConversion"/>
  </si>
  <si>
    <t>5. 투자비</t>
    <phoneticPr fontId="3" type="noConversion"/>
  </si>
  <si>
    <t>1. 투자비</t>
    <phoneticPr fontId="3" type="noConversion"/>
  </si>
  <si>
    <t>1. 주식매입비</t>
    <phoneticPr fontId="3" type="noConversion"/>
  </si>
  <si>
    <t>2. 국채매입비</t>
    <phoneticPr fontId="3" type="noConversion"/>
  </si>
  <si>
    <t>3. 기타투자비</t>
    <phoneticPr fontId="3" type="noConversion"/>
  </si>
  <si>
    <t>6. 과년도 지출</t>
    <phoneticPr fontId="3" type="noConversion"/>
  </si>
  <si>
    <t>1. 과년도 지출</t>
    <phoneticPr fontId="3" type="noConversion"/>
  </si>
  <si>
    <t>1. 과년도지출</t>
    <phoneticPr fontId="3" type="noConversion"/>
  </si>
  <si>
    <t>7. 상환금</t>
    <phoneticPr fontId="3" type="noConversion"/>
  </si>
  <si>
    <t>1. 부채상환금</t>
    <phoneticPr fontId="3" type="noConversion"/>
  </si>
  <si>
    <t>1. 원금상환금</t>
    <phoneticPr fontId="3" type="noConversion"/>
  </si>
  <si>
    <t>2. 이자상환금</t>
    <phoneticPr fontId="3" type="noConversion"/>
  </si>
  <si>
    <t>3.임대보증금
   환급금</t>
    <phoneticPr fontId="3" type="noConversion"/>
  </si>
  <si>
    <t>8. 수혜금</t>
    <phoneticPr fontId="3" type="noConversion"/>
  </si>
  <si>
    <t>1. 장학금</t>
    <phoneticPr fontId="3" type="noConversion"/>
  </si>
  <si>
    <t>9. 잡지출</t>
    <phoneticPr fontId="3" type="noConversion"/>
  </si>
  <si>
    <t>1. 제지출</t>
    <phoneticPr fontId="3" type="noConversion"/>
  </si>
  <si>
    <t>1. 보상금</t>
    <phoneticPr fontId="3" type="noConversion"/>
  </si>
  <si>
    <t>2. 사례금</t>
    <phoneticPr fontId="3" type="noConversion"/>
  </si>
  <si>
    <t>3. 소송비</t>
    <phoneticPr fontId="3" type="noConversion"/>
  </si>
  <si>
    <t>1. 소송비용</t>
    <phoneticPr fontId="3" type="noConversion"/>
  </si>
  <si>
    <t>4. 기타제지출</t>
    <phoneticPr fontId="3" type="noConversion"/>
  </si>
  <si>
    <t>1. 한국사립중고법인협의회 경북지회비</t>
    <phoneticPr fontId="3" type="noConversion"/>
  </si>
  <si>
    <t>2. 한국사립초중고법인협의회비</t>
    <phoneticPr fontId="3" type="noConversion"/>
  </si>
  <si>
    <t>3. 기타공공회의비 및 협회비</t>
    <phoneticPr fontId="3" type="noConversion"/>
  </si>
  <si>
    <t>10. 예비비</t>
    <phoneticPr fontId="3" type="noConversion"/>
  </si>
  <si>
    <t>1. 예비비</t>
    <phoneticPr fontId="3" type="noConversion"/>
  </si>
  <si>
    <t>세    출    합    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</si>
</sst>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_ * #,##0_ ;_ * \-#,##0_ ;_ * &quot;-&quot;_ ;_ @_ "/>
    <numFmt numFmtId="177" formatCode="#,##0;[Red]#,##0"/>
    <numFmt numFmtId="178" formatCode="#,##0_ "/>
    <numFmt numFmtId="179" formatCode="\(#,##0\)"/>
    <numFmt numFmtId="180" formatCode="_ * #,##0.00_ ;_ * \-#,##0.00_ ;_ * &quot;-&quot;??_ ;_ @_ "/>
    <numFmt numFmtId="181" formatCode="0.0"/>
    <numFmt numFmtId="182" formatCode="&quot;₩&quot;#,##0;&quot;₩&quot;\-&quot;₩&quot;#,##0"/>
  </numFmts>
  <fonts count="50">
    <font>
      <sz val="12"/>
      <name val="돋움"/>
      <family val="3"/>
      <charset val="129"/>
    </font>
    <font>
      <sz val="12"/>
      <name val="돋움"/>
      <family val="3"/>
      <charset val="129"/>
    </font>
    <font>
      <sz val="18"/>
      <name val="HY헤드라인M"/>
      <family val="1"/>
      <charset val="129"/>
    </font>
    <font>
      <sz val="8"/>
      <name val="돋움"/>
      <family val="3"/>
      <charset val="129"/>
    </font>
    <font>
      <sz val="14"/>
      <name val="HY헤드라인M"/>
      <family val="1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8"/>
      <name val="돋움"/>
      <family val="3"/>
      <charset val="129"/>
    </font>
    <font>
      <sz val="18"/>
      <name val="바탕체"/>
      <family val="1"/>
      <charset val="129"/>
    </font>
    <font>
      <sz val="13"/>
      <color indexed="8"/>
      <name val="바탕체"/>
      <family val="1"/>
      <charset val="129"/>
    </font>
    <font>
      <sz val="13"/>
      <name val="바탕체"/>
      <family val="1"/>
      <charset val="129"/>
    </font>
    <font>
      <sz val="12"/>
      <name val="바탕체"/>
      <family val="1"/>
      <charset val="129"/>
    </font>
    <font>
      <b/>
      <sz val="16"/>
      <name val="HY헤드라인M"/>
      <family val="1"/>
      <charset val="129"/>
    </font>
    <font>
      <b/>
      <sz val="11"/>
      <color rgb="FFFF000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sz val="10"/>
      <name val="돋움"/>
      <family val="3"/>
      <charset val="129"/>
    </font>
    <font>
      <sz val="12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sz val="9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9"/>
      <name val="굴림체"/>
      <family val="3"/>
      <charset val="129"/>
    </font>
    <font>
      <sz val="12"/>
      <name val="???"/>
      <family val="1"/>
    </font>
    <font>
      <sz val="10"/>
      <name val="Arial"/>
      <family val="2"/>
    </font>
    <font>
      <sz val="10"/>
      <name val="MS Serif"/>
      <family val="1"/>
    </font>
    <font>
      <sz val="12"/>
      <name val="굴림체"/>
      <family val="3"/>
      <charset val="129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1"/>
      <name val="뼻뮝"/>
      <family val="3"/>
      <charset val="129"/>
    </font>
    <font>
      <sz val="17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name val="굴림체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7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13"/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double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/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double">
        <color rgb="FF808080"/>
      </left>
      <right/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ck">
        <color rgb="FF808080"/>
      </top>
      <bottom/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double">
        <color rgb="FF808080"/>
      </left>
      <right/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hair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rgb="FF808080"/>
      </right>
      <top style="hair">
        <color rgb="FF808080"/>
      </top>
      <bottom/>
      <diagonal/>
    </border>
    <border>
      <left style="thin">
        <color rgb="FF808080"/>
      </left>
      <right style="thin">
        <color rgb="FF808080"/>
      </right>
      <top style="hair">
        <color rgb="FF808080"/>
      </top>
      <bottom/>
      <diagonal/>
    </border>
    <border>
      <left style="hair">
        <color rgb="FF808080"/>
      </left>
      <right style="thin">
        <color rgb="FF808080"/>
      </right>
      <top/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dotted">
        <color rgb="FF808080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double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41" fontId="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0" fontId="11" fillId="0" borderId="0"/>
    <xf numFmtId="0" fontId="34" fillId="0" borderId="0"/>
    <xf numFmtId="179" fontId="25" fillId="0" borderId="0" applyFill="0" applyBorder="0" applyAlignment="0"/>
    <xf numFmtId="176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6" fillId="0" borderId="0" applyNumberFormat="0" applyAlignment="0">
      <alignment horizontal="left"/>
    </xf>
    <xf numFmtId="0" fontId="37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25" fillId="0" borderId="0"/>
    <xf numFmtId="0" fontId="38" fillId="0" borderId="0" applyNumberFormat="0" applyAlignment="0">
      <alignment horizontal="left"/>
    </xf>
    <xf numFmtId="38" fontId="39" fillId="13" borderId="0" applyNumberFormat="0" applyBorder="0" applyAlignment="0" applyProtection="0"/>
    <xf numFmtId="0" fontId="40" fillId="0" borderId="99" applyNumberFormat="0" applyAlignment="0" applyProtection="0">
      <alignment horizontal="left" vertical="center"/>
    </xf>
    <xf numFmtId="0" fontId="40" fillId="0" borderId="89">
      <alignment horizontal="left" vertical="center"/>
    </xf>
    <xf numFmtId="10" fontId="39" fillId="14" borderId="21" applyNumberFormat="0" applyBorder="0" applyAlignment="0" applyProtection="0"/>
    <xf numFmtId="182" fontId="25" fillId="0" borderId="0"/>
    <xf numFmtId="0" fontId="35" fillId="0" borderId="0"/>
    <xf numFmtId="10" fontId="35" fillId="0" borderId="0" applyFont="0" applyFill="0" applyBorder="0" applyAlignment="0" applyProtection="0"/>
    <xf numFmtId="30" fontId="41" fillId="0" borderId="0" applyNumberFormat="0" applyFill="0" applyBorder="0" applyAlignment="0" applyProtection="0">
      <alignment horizontal="left"/>
    </xf>
    <xf numFmtId="40" fontId="42" fillId="0" borderId="0" applyBorder="0">
      <alignment horizontal="right"/>
    </xf>
    <xf numFmtId="0" fontId="25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46" fillId="0" borderId="0"/>
    <xf numFmtId="0" fontId="25" fillId="0" borderId="0">
      <alignment vertical="center"/>
    </xf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4" fontId="44" fillId="0" borderId="0">
      <protection locked="0"/>
    </xf>
    <xf numFmtId="0" fontId="25" fillId="0" borderId="0">
      <protection locked="0"/>
    </xf>
    <xf numFmtId="0" fontId="11" fillId="0" borderId="0"/>
    <xf numFmtId="0" fontId="47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48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</cellStyleXfs>
  <cellXfs count="29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4" borderId="15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7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15" fillId="4" borderId="20" xfId="0" applyFont="1" applyFill="1" applyBorder="1" applyAlignment="1">
      <alignment horizontal="center" wrapText="1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wrapText="1"/>
    </xf>
    <xf numFmtId="0" fontId="15" fillId="4" borderId="27" xfId="0" applyFont="1" applyFill="1" applyBorder="1" applyAlignment="1">
      <alignment horizontal="center" wrapText="1"/>
    </xf>
    <xf numFmtId="0" fontId="15" fillId="4" borderId="28" xfId="0" applyFont="1" applyFill="1" applyBorder="1" applyAlignment="1">
      <alignment horizontal="center" wrapText="1"/>
    </xf>
    <xf numFmtId="0" fontId="15" fillId="4" borderId="29" xfId="0" applyFont="1" applyFill="1" applyBorder="1" applyAlignment="1">
      <alignment horizontal="center" wrapText="1"/>
    </xf>
    <xf numFmtId="0" fontId="15" fillId="4" borderId="30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3" fontId="18" fillId="0" borderId="32" xfId="2" applyNumberFormat="1" applyFont="1" applyBorder="1" applyAlignment="1">
      <alignment horizontal="center" vertical="center"/>
    </xf>
    <xf numFmtId="3" fontId="18" fillId="0" borderId="33" xfId="2" applyNumberFormat="1" applyFont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4" fillId="4" borderId="37" xfId="0" applyFont="1" applyFill="1" applyBorder="1" applyAlignment="1">
      <alignment wrapText="1"/>
    </xf>
    <xf numFmtId="0" fontId="15" fillId="4" borderId="37" xfId="0" applyFont="1" applyFill="1" applyBorder="1" applyAlignment="1">
      <alignment horizontal="center" wrapText="1"/>
    </xf>
    <xf numFmtId="0" fontId="14" fillId="4" borderId="38" xfId="0" applyFont="1" applyFill="1" applyBorder="1" applyAlignment="1">
      <alignment wrapText="1"/>
    </xf>
    <xf numFmtId="0" fontId="14" fillId="4" borderId="39" xfId="0" applyFont="1" applyFill="1" applyBorder="1" applyAlignment="1">
      <alignment wrapText="1"/>
    </xf>
    <xf numFmtId="0" fontId="14" fillId="4" borderId="36" xfId="0" applyFont="1" applyFill="1" applyBorder="1" applyAlignment="1">
      <alignment wrapText="1"/>
    </xf>
    <xf numFmtId="0" fontId="14" fillId="4" borderId="40" xfId="0" applyFont="1" applyFill="1" applyBorder="1" applyAlignment="1">
      <alignment wrapText="1"/>
    </xf>
    <xf numFmtId="3" fontId="18" fillId="0" borderId="41" xfId="2" applyNumberFormat="1" applyFont="1" applyBorder="1" applyAlignment="1">
      <alignment horizontal="center" vertical="center"/>
    </xf>
    <xf numFmtId="3" fontId="18" fillId="0" borderId="42" xfId="2" applyNumberFormat="1" applyFont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41" fontId="22" fillId="0" borderId="46" xfId="1" applyFont="1" applyBorder="1" applyAlignment="1">
      <alignment horizontal="center" vertical="center" wrapText="1"/>
    </xf>
    <xf numFmtId="41" fontId="22" fillId="0" borderId="47" xfId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41" fontId="22" fillId="0" borderId="49" xfId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shrinkToFit="1"/>
    </xf>
    <xf numFmtId="41" fontId="20" fillId="0" borderId="50" xfId="1" applyFont="1" applyBorder="1" applyAlignment="1">
      <alignment horizontal="center" vertical="center"/>
    </xf>
    <xf numFmtId="41" fontId="20" fillId="0" borderId="51" xfId="1" applyFont="1" applyBorder="1" applyAlignment="1">
      <alignment horizontal="center" vertical="center"/>
    </xf>
    <xf numFmtId="41" fontId="20" fillId="0" borderId="21" xfId="1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41" fontId="22" fillId="0" borderId="54" xfId="1" applyFont="1" applyBorder="1" applyAlignment="1">
      <alignment horizontal="center" vertical="center" wrapText="1"/>
    </xf>
    <xf numFmtId="41" fontId="22" fillId="0" borderId="55" xfId="1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41" fontId="22" fillId="0" borderId="57" xfId="1" applyFont="1" applyBorder="1" applyAlignment="1">
      <alignment horizontal="center" vertical="center" wrapText="1"/>
    </xf>
    <xf numFmtId="3" fontId="20" fillId="0" borderId="21" xfId="2" applyNumberFormat="1" applyFont="1" applyBorder="1" applyAlignment="1">
      <alignment horizontal="center" vertical="center" shrinkToFit="1"/>
    </xf>
    <xf numFmtId="0" fontId="21" fillId="0" borderId="58" xfId="0" applyFont="1" applyBorder="1" applyAlignment="1">
      <alignment horizontal="center" vertical="center" wrapText="1"/>
    </xf>
    <xf numFmtId="41" fontId="20" fillId="0" borderId="22" xfId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41" fontId="21" fillId="5" borderId="17" xfId="1" applyFont="1" applyFill="1" applyBorder="1" applyAlignment="1">
      <alignment horizontal="center" vertical="center" wrapText="1"/>
    </xf>
    <xf numFmtId="41" fontId="22" fillId="5" borderId="17" xfId="1" applyFont="1" applyFill="1" applyBorder="1" applyAlignment="1">
      <alignment horizontal="center" vertical="center" wrapText="1"/>
    </xf>
    <xf numFmtId="41" fontId="22" fillId="5" borderId="18" xfId="1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5" borderId="61" xfId="0" applyFont="1" applyFill="1" applyBorder="1" applyAlignment="1">
      <alignment horizontal="center" vertical="center" wrapText="1"/>
    </xf>
    <xf numFmtId="41" fontId="22" fillId="5" borderId="62" xfId="1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41" fontId="21" fillId="5" borderId="28" xfId="1" applyFont="1" applyFill="1" applyBorder="1" applyAlignment="1">
      <alignment horizontal="center" vertical="center" wrapText="1"/>
    </xf>
    <xf numFmtId="41" fontId="22" fillId="5" borderId="64" xfId="1" applyFont="1" applyFill="1" applyBorder="1" applyAlignment="1">
      <alignment horizontal="center" vertical="center" wrapText="1"/>
    </xf>
    <xf numFmtId="41" fontId="22" fillId="5" borderId="65" xfId="1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41" fontId="22" fillId="0" borderId="68" xfId="1" applyFont="1" applyBorder="1" applyAlignment="1">
      <alignment horizontal="center" vertical="center" wrapText="1"/>
    </xf>
    <xf numFmtId="41" fontId="21" fillId="0" borderId="69" xfId="1" applyFont="1" applyBorder="1" applyAlignment="1">
      <alignment horizontal="center" vertical="center" wrapText="1"/>
    </xf>
    <xf numFmtId="41" fontId="20" fillId="0" borderId="70" xfId="1" applyFont="1" applyBorder="1" applyAlignment="1">
      <alignment horizontal="center" vertical="center"/>
    </xf>
    <xf numFmtId="41" fontId="22" fillId="3" borderId="71" xfId="1" applyFont="1" applyFill="1" applyBorder="1" applyAlignment="1">
      <alignment horizontal="center" vertical="center" wrapText="1"/>
    </xf>
    <xf numFmtId="41" fontId="20" fillId="0" borderId="72" xfId="1" applyFont="1" applyBorder="1" applyAlignment="1">
      <alignment horizontal="center" vertical="center"/>
    </xf>
    <xf numFmtId="41" fontId="22" fillId="3" borderId="64" xfId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shrinkToFit="1"/>
    </xf>
    <xf numFmtId="41" fontId="0" fillId="0" borderId="22" xfId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41" fontId="22" fillId="0" borderId="73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1" fontId="20" fillId="0" borderId="71" xfId="1" applyFont="1" applyBorder="1" applyAlignment="1">
      <alignment horizontal="center" vertical="center"/>
    </xf>
    <xf numFmtId="41" fontId="21" fillId="0" borderId="27" xfId="1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41" fontId="20" fillId="0" borderId="75" xfId="1" applyFont="1" applyBorder="1" applyAlignment="1">
      <alignment horizontal="center" vertical="center"/>
    </xf>
    <xf numFmtId="41" fontId="22" fillId="3" borderId="75" xfId="1" applyFont="1" applyFill="1" applyBorder="1" applyAlignment="1">
      <alignment horizontal="center" vertical="center" wrapText="1"/>
    </xf>
    <xf numFmtId="0" fontId="15" fillId="3" borderId="76" xfId="0" applyFont="1" applyFill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41" fontId="20" fillId="2" borderId="78" xfId="1" applyFont="1" applyFill="1" applyBorder="1" applyAlignment="1">
      <alignment horizontal="center" vertical="center"/>
    </xf>
    <xf numFmtId="41" fontId="20" fillId="2" borderId="79" xfId="1" applyFont="1" applyFill="1" applyBorder="1" applyAlignment="1">
      <alignment horizontal="center" vertical="center"/>
    </xf>
    <xf numFmtId="41" fontId="20" fillId="2" borderId="80" xfId="1" applyFont="1" applyFill="1" applyBorder="1" applyAlignment="1">
      <alignment horizontal="center" vertical="center"/>
    </xf>
    <xf numFmtId="0" fontId="21" fillId="0" borderId="8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1" fontId="22" fillId="0" borderId="17" xfId="1" applyFont="1" applyBorder="1" applyAlignment="1">
      <alignment horizontal="center" vertical="center" wrapText="1"/>
    </xf>
    <xf numFmtId="41" fontId="22" fillId="0" borderId="18" xfId="1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41" fontId="22" fillId="0" borderId="75" xfId="1" applyFont="1" applyBorder="1" applyAlignment="1">
      <alignment horizontal="center" vertical="center" wrapText="1"/>
    </xf>
    <xf numFmtId="41" fontId="22" fillId="0" borderId="65" xfId="1" applyFont="1" applyBorder="1" applyAlignment="1">
      <alignment horizontal="center" vertical="center" wrapText="1"/>
    </xf>
    <xf numFmtId="0" fontId="21" fillId="6" borderId="85" xfId="0" applyFont="1" applyFill="1" applyBorder="1" applyAlignment="1">
      <alignment horizontal="center" vertical="center" wrapText="1"/>
    </xf>
    <xf numFmtId="0" fontId="21" fillId="6" borderId="86" xfId="0" applyFont="1" applyFill="1" applyBorder="1" applyAlignment="1">
      <alignment horizontal="center" vertical="center" wrapText="1"/>
    </xf>
    <xf numFmtId="41" fontId="22" fillId="6" borderId="87" xfId="1" applyFont="1" applyFill="1" applyBorder="1" applyAlignment="1">
      <alignment horizontal="center" vertical="center" wrapText="1"/>
    </xf>
    <xf numFmtId="0" fontId="21" fillId="6" borderId="88" xfId="0" applyFont="1" applyFill="1" applyBorder="1" applyAlignment="1">
      <alignment horizontal="center" vertical="center" wrapText="1"/>
    </xf>
    <xf numFmtId="0" fontId="26" fillId="7" borderId="0" xfId="3" applyFont="1" applyFill="1" applyAlignment="1">
      <alignment horizontal="center" vertical="center"/>
    </xf>
    <xf numFmtId="0" fontId="27" fillId="7" borderId="0" xfId="3" applyFont="1" applyFill="1" applyAlignment="1">
      <alignment vertical="center"/>
    </xf>
    <xf numFmtId="0" fontId="0" fillId="8" borderId="7" xfId="3" applyFont="1" applyFill="1" applyBorder="1" applyAlignment="1">
      <alignment horizontal="left" vertical="center"/>
    </xf>
    <xf numFmtId="0" fontId="1" fillId="8" borderId="7" xfId="3" applyFont="1" applyFill="1" applyBorder="1" applyAlignment="1">
      <alignment horizontal="left" vertical="center"/>
    </xf>
    <xf numFmtId="0" fontId="1" fillId="8" borderId="7" xfId="3" applyFont="1" applyFill="1" applyBorder="1" applyAlignment="1">
      <alignment vertical="center"/>
    </xf>
    <xf numFmtId="0" fontId="28" fillId="7" borderId="0" xfId="3" applyFont="1" applyFill="1" applyAlignment="1">
      <alignment vertical="center"/>
    </xf>
    <xf numFmtId="0" fontId="20" fillId="9" borderId="22" xfId="3" applyFont="1" applyFill="1" applyBorder="1" applyAlignment="1">
      <alignment horizontal="center" vertical="center" shrinkToFit="1"/>
    </xf>
    <xf numFmtId="0" fontId="20" fillId="9" borderId="89" xfId="3" applyFont="1" applyFill="1" applyBorder="1" applyAlignment="1">
      <alignment horizontal="center" vertical="center" shrinkToFit="1"/>
    </xf>
    <xf numFmtId="0" fontId="20" fillId="9" borderId="90" xfId="3" applyFont="1" applyFill="1" applyBorder="1" applyAlignment="1">
      <alignment horizontal="center" vertical="center" shrinkToFit="1"/>
    </xf>
    <xf numFmtId="0" fontId="20" fillId="9" borderId="21" xfId="3" applyFont="1" applyFill="1" applyBorder="1" applyAlignment="1">
      <alignment horizontal="center" vertical="center" wrapText="1"/>
    </xf>
    <xf numFmtId="0" fontId="20" fillId="9" borderId="21" xfId="3" applyFont="1" applyFill="1" applyBorder="1" applyAlignment="1">
      <alignment horizontal="center" vertical="center"/>
    </xf>
    <xf numFmtId="0" fontId="20" fillId="9" borderId="21" xfId="3" applyFont="1" applyFill="1" applyBorder="1" applyAlignment="1">
      <alignment horizontal="center" vertical="center" shrinkToFit="1"/>
    </xf>
    <xf numFmtId="0" fontId="20" fillId="7" borderId="41" xfId="3" applyFont="1" applyFill="1" applyBorder="1" applyAlignment="1">
      <alignment horizontal="left" vertical="center" shrinkToFit="1"/>
    </xf>
    <xf numFmtId="177" fontId="20" fillId="7" borderId="41" xfId="3" applyNumberFormat="1" applyFont="1" applyFill="1" applyBorder="1" applyAlignment="1">
      <alignment horizontal="right" vertical="center"/>
    </xf>
    <xf numFmtId="178" fontId="20" fillId="7" borderId="41" xfId="3" applyNumberFormat="1" applyFont="1" applyFill="1" applyBorder="1" applyAlignment="1">
      <alignment horizontal="right" vertical="center"/>
    </xf>
    <xf numFmtId="0" fontId="20" fillId="7" borderId="6" xfId="3" applyFont="1" applyFill="1" applyBorder="1" applyAlignment="1">
      <alignment horizontal="left" vertical="center"/>
    </xf>
    <xf numFmtId="178" fontId="20" fillId="7" borderId="90" xfId="3" applyNumberFormat="1" applyFont="1" applyFill="1" applyBorder="1" applyAlignment="1">
      <alignment vertical="center"/>
    </xf>
    <xf numFmtId="0" fontId="20" fillId="7" borderId="32" xfId="3" applyFont="1" applyFill="1" applyBorder="1" applyAlignment="1">
      <alignment horizontal="left" vertical="center" shrinkToFit="1"/>
    </xf>
    <xf numFmtId="0" fontId="20" fillId="10" borderId="21" xfId="3" applyFont="1" applyFill="1" applyBorder="1" applyAlignment="1">
      <alignment horizontal="left" vertical="center" shrinkToFit="1"/>
    </xf>
    <xf numFmtId="177" fontId="20" fillId="10" borderId="21" xfId="3" applyNumberFormat="1" applyFont="1" applyFill="1" applyBorder="1" applyAlignment="1">
      <alignment horizontal="right" vertical="center"/>
    </xf>
    <xf numFmtId="0" fontId="20" fillId="7" borderId="22" xfId="3" applyFont="1" applyFill="1" applyBorder="1" applyAlignment="1">
      <alignment horizontal="left" vertical="center"/>
    </xf>
    <xf numFmtId="0" fontId="20" fillId="7" borderId="91" xfId="3" applyFont="1" applyFill="1" applyBorder="1" applyAlignment="1">
      <alignment horizontal="left" vertical="center" shrinkToFit="1"/>
    </xf>
    <xf numFmtId="177" fontId="20" fillId="7" borderId="32" xfId="3" applyNumberFormat="1" applyFont="1" applyFill="1" applyBorder="1" applyAlignment="1">
      <alignment horizontal="right" vertical="center"/>
    </xf>
    <xf numFmtId="178" fontId="20" fillId="7" borderId="32" xfId="3" applyNumberFormat="1" applyFont="1" applyFill="1" applyBorder="1" applyAlignment="1">
      <alignment horizontal="right" vertical="center"/>
    </xf>
    <xf numFmtId="0" fontId="20" fillId="7" borderId="4" xfId="3" applyFont="1" applyFill="1" applyBorder="1" applyAlignment="1">
      <alignment horizontal="left" vertical="center" wrapText="1"/>
    </xf>
    <xf numFmtId="41" fontId="20" fillId="7" borderId="5" xfId="4" applyFont="1" applyFill="1" applyBorder="1" applyAlignment="1">
      <alignment vertical="center"/>
    </xf>
    <xf numFmtId="0" fontId="20" fillId="7" borderId="92" xfId="3" applyFont="1" applyFill="1" applyBorder="1" applyAlignment="1">
      <alignment horizontal="left" vertical="center" shrinkToFit="1"/>
    </xf>
    <xf numFmtId="177" fontId="20" fillId="7" borderId="92" xfId="3" applyNumberFormat="1" applyFont="1" applyFill="1" applyBorder="1" applyAlignment="1">
      <alignment horizontal="right" vertical="center"/>
    </xf>
    <xf numFmtId="178" fontId="20" fillId="7" borderId="92" xfId="3" applyNumberFormat="1" applyFont="1" applyFill="1" applyBorder="1" applyAlignment="1">
      <alignment horizontal="right" vertical="center"/>
    </xf>
    <xf numFmtId="0" fontId="20" fillId="7" borderId="93" xfId="3" applyFont="1" applyFill="1" applyBorder="1" applyAlignment="1">
      <alignment horizontal="left" vertical="center" wrapText="1"/>
    </xf>
    <xf numFmtId="178" fontId="20" fillId="7" borderId="94" xfId="3" applyNumberFormat="1" applyFont="1" applyFill="1" applyBorder="1" applyAlignment="1">
      <alignment vertical="center"/>
    </xf>
    <xf numFmtId="0" fontId="20" fillId="7" borderId="1" xfId="3" applyFont="1" applyFill="1" applyBorder="1" applyAlignment="1">
      <alignment horizontal="center" vertical="center"/>
    </xf>
    <xf numFmtId="178" fontId="20" fillId="7" borderId="3" xfId="3" applyNumberFormat="1" applyFont="1" applyFill="1" applyBorder="1" applyAlignment="1">
      <alignment vertical="center"/>
    </xf>
    <xf numFmtId="41" fontId="20" fillId="7" borderId="22" xfId="4" applyFont="1" applyFill="1" applyBorder="1" applyAlignment="1">
      <alignment vertical="center"/>
    </xf>
    <xf numFmtId="41" fontId="20" fillId="11" borderId="93" xfId="4" applyFont="1" applyFill="1" applyBorder="1" applyAlignment="1">
      <alignment vertical="center"/>
    </xf>
    <xf numFmtId="178" fontId="20" fillId="11" borderId="3" xfId="3" applyNumberFormat="1" applyFont="1" applyFill="1" applyBorder="1" applyAlignment="1">
      <alignment vertical="center"/>
    </xf>
    <xf numFmtId="41" fontId="20" fillId="7" borderId="1" xfId="4" applyFont="1" applyFill="1" applyBorder="1" applyAlignment="1">
      <alignment vertical="center"/>
    </xf>
    <xf numFmtId="178" fontId="20" fillId="10" borderId="21" xfId="3" applyNumberFormat="1" applyFont="1" applyFill="1" applyBorder="1" applyAlignment="1">
      <alignment horizontal="right" vertical="center"/>
    </xf>
    <xf numFmtId="0" fontId="20" fillId="7" borderId="1" xfId="3" applyFont="1" applyFill="1" applyBorder="1" applyAlignment="1">
      <alignment horizontal="left" vertical="center"/>
    </xf>
    <xf numFmtId="0" fontId="20" fillId="7" borderId="21" xfId="3" applyFont="1" applyFill="1" applyBorder="1" applyAlignment="1">
      <alignment horizontal="left" vertical="center" shrinkToFit="1"/>
    </xf>
    <xf numFmtId="177" fontId="20" fillId="7" borderId="21" xfId="3" applyNumberFormat="1" applyFont="1" applyFill="1" applyBorder="1" applyAlignment="1">
      <alignment horizontal="right" vertical="center"/>
    </xf>
    <xf numFmtId="178" fontId="20" fillId="7" borderId="21" xfId="3" applyNumberFormat="1" applyFont="1" applyFill="1" applyBorder="1" applyAlignment="1">
      <alignment horizontal="right" vertical="center"/>
    </xf>
    <xf numFmtId="0" fontId="20" fillId="7" borderId="21" xfId="3" applyFont="1" applyFill="1" applyBorder="1" applyAlignment="1">
      <alignment horizontal="left" vertical="center" shrinkToFit="1"/>
    </xf>
    <xf numFmtId="0" fontId="20" fillId="7" borderId="41" xfId="3" applyFont="1" applyFill="1" applyBorder="1" applyAlignment="1">
      <alignment horizontal="left" vertical="center" shrinkToFit="1"/>
    </xf>
    <xf numFmtId="178" fontId="20" fillId="7" borderId="8" xfId="3" applyNumberFormat="1" applyFont="1" applyFill="1" applyBorder="1" applyAlignment="1">
      <alignment vertical="center"/>
    </xf>
    <xf numFmtId="0" fontId="20" fillId="7" borderId="1" xfId="3" applyFont="1" applyFill="1" applyBorder="1" applyAlignment="1">
      <alignment horizontal="left" vertical="center" shrinkToFit="1"/>
    </xf>
    <xf numFmtId="0" fontId="20" fillId="7" borderId="32" xfId="3" applyFont="1" applyFill="1" applyBorder="1" applyAlignment="1">
      <alignment horizontal="left" vertical="center" wrapText="1" shrinkToFit="1"/>
    </xf>
    <xf numFmtId="177" fontId="20" fillId="7" borderId="91" xfId="3" applyNumberFormat="1" applyFont="1" applyFill="1" applyBorder="1" applyAlignment="1">
      <alignment horizontal="right" vertical="center"/>
    </xf>
    <xf numFmtId="178" fontId="20" fillId="7" borderId="91" xfId="3" applyNumberFormat="1" applyFont="1" applyFill="1" applyBorder="1" applyAlignment="1">
      <alignment horizontal="right" vertical="center"/>
    </xf>
    <xf numFmtId="0" fontId="20" fillId="7" borderId="4" xfId="3" applyFont="1" applyFill="1" applyBorder="1" applyAlignment="1">
      <alignment horizontal="left" vertical="center"/>
    </xf>
    <xf numFmtId="178" fontId="20" fillId="7" borderId="5" xfId="3" applyNumberFormat="1" applyFont="1" applyFill="1" applyBorder="1" applyAlignment="1">
      <alignment vertical="center"/>
    </xf>
    <xf numFmtId="0" fontId="20" fillId="11" borderId="1" xfId="3" applyFont="1" applyFill="1" applyBorder="1" applyAlignment="1">
      <alignment horizontal="left" vertical="center" wrapText="1"/>
    </xf>
    <xf numFmtId="0" fontId="20" fillId="11" borderId="22" xfId="3" applyFont="1" applyFill="1" applyBorder="1" applyAlignment="1">
      <alignment horizontal="left" vertical="center"/>
    </xf>
    <xf numFmtId="0" fontId="20" fillId="10" borderId="41" xfId="3" applyFont="1" applyFill="1" applyBorder="1" applyAlignment="1">
      <alignment horizontal="left" vertical="center" shrinkToFit="1"/>
    </xf>
    <xf numFmtId="177" fontId="20" fillId="10" borderId="41" xfId="3" applyNumberFormat="1" applyFont="1" applyFill="1" applyBorder="1" applyAlignment="1">
      <alignment horizontal="right" vertical="center"/>
    </xf>
    <xf numFmtId="178" fontId="20" fillId="10" borderId="41" xfId="3" applyNumberFormat="1" applyFont="1" applyFill="1" applyBorder="1" applyAlignment="1">
      <alignment horizontal="right" vertical="center"/>
    </xf>
    <xf numFmtId="0" fontId="20" fillId="11" borderId="6" xfId="3" applyFont="1" applyFill="1" applyBorder="1" applyAlignment="1">
      <alignment horizontal="left" vertical="center"/>
    </xf>
    <xf numFmtId="0" fontId="20" fillId="11" borderId="4" xfId="3" applyFont="1" applyFill="1" applyBorder="1" applyAlignment="1">
      <alignment horizontal="left" vertical="center"/>
    </xf>
    <xf numFmtId="0" fontId="20" fillId="11" borderId="6" xfId="3" applyFont="1" applyFill="1" applyBorder="1" applyAlignment="1">
      <alignment horizontal="center" vertical="center"/>
    </xf>
    <xf numFmtId="0" fontId="20" fillId="11" borderId="1" xfId="3" applyFont="1" applyFill="1" applyBorder="1" applyAlignment="1">
      <alignment horizontal="left" vertical="center"/>
    </xf>
    <xf numFmtId="0" fontId="20" fillId="12" borderId="6" xfId="3" applyFont="1" applyFill="1" applyBorder="1" applyAlignment="1">
      <alignment horizontal="center" vertical="center" shrinkToFit="1"/>
    </xf>
    <xf numFmtId="0" fontId="20" fillId="12" borderId="7" xfId="3" applyFont="1" applyFill="1" applyBorder="1" applyAlignment="1">
      <alignment horizontal="center" vertical="center" shrinkToFit="1"/>
    </xf>
    <xf numFmtId="0" fontId="20" fillId="12" borderId="8" xfId="3" applyFont="1" applyFill="1" applyBorder="1" applyAlignment="1">
      <alignment horizontal="center" vertical="center" shrinkToFit="1"/>
    </xf>
    <xf numFmtId="177" fontId="20" fillId="12" borderId="41" xfId="3" applyNumberFormat="1" applyFont="1" applyFill="1" applyBorder="1" applyAlignment="1">
      <alignment horizontal="right" vertical="center"/>
    </xf>
    <xf numFmtId="178" fontId="20" fillId="12" borderId="41" xfId="3" applyNumberFormat="1" applyFont="1" applyFill="1" applyBorder="1" applyAlignment="1">
      <alignment horizontal="right" vertical="center"/>
    </xf>
    <xf numFmtId="0" fontId="20" fillId="12" borderId="6" xfId="3" applyFont="1" applyFill="1" applyBorder="1" applyAlignment="1">
      <alignment horizontal="left" vertical="center"/>
    </xf>
    <xf numFmtId="178" fontId="20" fillId="12" borderId="8" xfId="3" applyNumberFormat="1" applyFont="1" applyFill="1" applyBorder="1" applyAlignment="1">
      <alignment vertical="center"/>
    </xf>
    <xf numFmtId="178" fontId="28" fillId="7" borderId="0" xfId="3" applyNumberFormat="1" applyFont="1" applyFill="1" applyAlignment="1">
      <alignment vertical="center"/>
    </xf>
    <xf numFmtId="0" fontId="18" fillId="7" borderId="0" xfId="3" applyFont="1" applyFill="1" applyAlignment="1">
      <alignment vertical="center"/>
    </xf>
    <xf numFmtId="0" fontId="0" fillId="8" borderId="7" xfId="3" applyFont="1" applyFill="1" applyBorder="1" applyAlignment="1">
      <alignment vertical="center"/>
    </xf>
    <xf numFmtId="0" fontId="1" fillId="7" borderId="7" xfId="3" applyFont="1" applyFill="1" applyBorder="1" applyAlignment="1">
      <alignment vertical="center"/>
    </xf>
    <xf numFmtId="0" fontId="20" fillId="7" borderId="0" xfId="3" applyFont="1" applyFill="1" applyAlignment="1">
      <alignment vertical="center"/>
    </xf>
    <xf numFmtId="0" fontId="20" fillId="11" borderId="41" xfId="3" applyFont="1" applyFill="1" applyBorder="1" applyAlignment="1">
      <alignment horizontal="left" vertical="center" shrinkToFit="1"/>
    </xf>
    <xf numFmtId="177" fontId="20" fillId="11" borderId="41" xfId="3" applyNumberFormat="1" applyFont="1" applyFill="1" applyBorder="1" applyAlignment="1">
      <alignment vertical="center"/>
    </xf>
    <xf numFmtId="178" fontId="20" fillId="11" borderId="41" xfId="3" applyNumberFormat="1" applyFont="1" applyFill="1" applyBorder="1" applyAlignment="1">
      <alignment vertical="center"/>
    </xf>
    <xf numFmtId="178" fontId="20" fillId="11" borderId="90" xfId="3" applyNumberFormat="1" applyFont="1" applyFill="1" applyBorder="1" applyAlignment="1">
      <alignment vertical="center"/>
    </xf>
    <xf numFmtId="0" fontId="20" fillId="11" borderId="32" xfId="3" applyFont="1" applyFill="1" applyBorder="1" applyAlignment="1">
      <alignment horizontal="left" vertical="center" shrinkToFit="1"/>
    </xf>
    <xf numFmtId="0" fontId="20" fillId="11" borderId="21" xfId="3" applyFont="1" applyFill="1" applyBorder="1" applyAlignment="1">
      <alignment horizontal="left" vertical="center" shrinkToFit="1"/>
    </xf>
    <xf numFmtId="177" fontId="20" fillId="11" borderId="21" xfId="3" applyNumberFormat="1" applyFont="1" applyFill="1" applyBorder="1" applyAlignment="1">
      <alignment vertical="center"/>
    </xf>
    <xf numFmtId="178" fontId="20" fillId="11" borderId="21" xfId="3" applyNumberFormat="1" applyFont="1" applyFill="1" applyBorder="1" applyAlignment="1">
      <alignment vertical="center"/>
    </xf>
    <xf numFmtId="0" fontId="20" fillId="11" borderId="91" xfId="3" applyFont="1" applyFill="1" applyBorder="1" applyAlignment="1">
      <alignment horizontal="left" vertical="center" shrinkToFit="1"/>
    </xf>
    <xf numFmtId="0" fontId="20" fillId="11" borderId="92" xfId="3" applyFont="1" applyFill="1" applyBorder="1" applyAlignment="1">
      <alignment horizontal="left" vertical="center" shrinkToFit="1"/>
    </xf>
    <xf numFmtId="177" fontId="20" fillId="11" borderId="92" xfId="3" applyNumberFormat="1" applyFont="1" applyFill="1" applyBorder="1" applyAlignment="1">
      <alignment vertical="center"/>
    </xf>
    <xf numFmtId="178" fontId="20" fillId="11" borderId="92" xfId="3" applyNumberFormat="1" applyFont="1" applyFill="1" applyBorder="1" applyAlignment="1">
      <alignment vertical="center"/>
    </xf>
    <xf numFmtId="178" fontId="20" fillId="11" borderId="94" xfId="3" applyNumberFormat="1" applyFont="1" applyFill="1" applyBorder="1" applyAlignment="1">
      <alignment vertical="center"/>
    </xf>
    <xf numFmtId="177" fontId="20" fillId="11" borderId="32" xfId="3" applyNumberFormat="1" applyFont="1" applyFill="1" applyBorder="1" applyAlignment="1">
      <alignment vertical="center"/>
    </xf>
    <xf numFmtId="178" fontId="20" fillId="11" borderId="32" xfId="3" applyNumberFormat="1" applyFont="1" applyFill="1" applyBorder="1" applyAlignment="1">
      <alignment vertical="center"/>
    </xf>
    <xf numFmtId="0" fontId="20" fillId="11" borderId="22" xfId="3" applyFont="1" applyFill="1" applyBorder="1" applyAlignment="1">
      <alignment vertical="center" wrapText="1"/>
    </xf>
    <xf numFmtId="41" fontId="20" fillId="11" borderId="90" xfId="4" applyFont="1" applyFill="1" applyBorder="1" applyAlignment="1">
      <alignment vertical="center"/>
    </xf>
    <xf numFmtId="0" fontId="20" fillId="11" borderId="21" xfId="3" applyFont="1" applyFill="1" applyBorder="1" applyAlignment="1">
      <alignment horizontal="left" vertical="center" shrinkToFit="1"/>
    </xf>
    <xf numFmtId="41" fontId="20" fillId="11" borderId="1" xfId="4" applyFont="1" applyFill="1" applyBorder="1" applyAlignment="1">
      <alignment vertical="center" wrapText="1"/>
    </xf>
    <xf numFmtId="0" fontId="20" fillId="11" borderId="41" xfId="3" applyFont="1" applyFill="1" applyBorder="1" applyAlignment="1">
      <alignment horizontal="left" vertical="center" shrinkToFit="1"/>
    </xf>
    <xf numFmtId="41" fontId="20" fillId="11" borderId="22" xfId="4" applyFont="1" applyFill="1" applyBorder="1" applyAlignment="1">
      <alignment vertical="center"/>
    </xf>
    <xf numFmtId="178" fontId="20" fillId="11" borderId="8" xfId="3" applyNumberFormat="1" applyFont="1" applyFill="1" applyBorder="1" applyAlignment="1">
      <alignment vertical="center"/>
    </xf>
    <xf numFmtId="177" fontId="20" fillId="11" borderId="91" xfId="3" applyNumberFormat="1" applyFont="1" applyFill="1" applyBorder="1" applyAlignment="1">
      <alignment vertical="center"/>
    </xf>
    <xf numFmtId="178" fontId="20" fillId="11" borderId="91" xfId="3" applyNumberFormat="1" applyFont="1" applyFill="1" applyBorder="1" applyAlignment="1">
      <alignment vertical="center"/>
    </xf>
    <xf numFmtId="178" fontId="20" fillId="11" borderId="5" xfId="3" applyNumberFormat="1" applyFont="1" applyFill="1" applyBorder="1" applyAlignment="1">
      <alignment vertical="center"/>
    </xf>
    <xf numFmtId="0" fontId="20" fillId="11" borderId="4" xfId="3" applyFont="1" applyFill="1" applyBorder="1" applyAlignment="1">
      <alignment vertical="center" wrapText="1"/>
    </xf>
    <xf numFmtId="41" fontId="20" fillId="11" borderId="1" xfId="4" applyFont="1" applyFill="1" applyBorder="1" applyAlignment="1">
      <alignment vertical="center"/>
    </xf>
    <xf numFmtId="41" fontId="20" fillId="11" borderId="4" xfId="4" applyFont="1" applyFill="1" applyBorder="1" applyAlignment="1">
      <alignment vertical="center"/>
    </xf>
    <xf numFmtId="0" fontId="20" fillId="11" borderId="1" xfId="3" applyFont="1" applyFill="1" applyBorder="1" applyAlignment="1">
      <alignment horizontal="left" vertical="center" shrinkToFit="1"/>
    </xf>
    <xf numFmtId="0" fontId="20" fillId="11" borderId="1" xfId="3" applyFont="1" applyFill="1" applyBorder="1" applyAlignment="1">
      <alignment vertical="center"/>
    </xf>
    <xf numFmtId="0" fontId="20" fillId="11" borderId="21" xfId="3" applyFont="1" applyFill="1" applyBorder="1" applyAlignment="1">
      <alignment horizontal="left" vertical="center"/>
    </xf>
    <xf numFmtId="0" fontId="20" fillId="11" borderId="32" xfId="3" applyFont="1" applyFill="1" applyBorder="1" applyAlignment="1">
      <alignment horizontal="left" vertical="center"/>
    </xf>
    <xf numFmtId="0" fontId="20" fillId="10" borderId="21" xfId="3" applyFont="1" applyFill="1" applyBorder="1" applyAlignment="1">
      <alignment horizontal="left" vertical="center"/>
    </xf>
    <xf numFmtId="177" fontId="20" fillId="10" borderId="21" xfId="3" applyNumberFormat="1" applyFont="1" applyFill="1" applyBorder="1" applyAlignment="1">
      <alignment vertical="center"/>
    </xf>
    <xf numFmtId="178" fontId="20" fillId="10" borderId="21" xfId="3" applyNumberFormat="1" applyFont="1" applyFill="1" applyBorder="1" applyAlignment="1">
      <alignment vertical="center"/>
    </xf>
    <xf numFmtId="0" fontId="20" fillId="11" borderId="91" xfId="3" applyFont="1" applyFill="1" applyBorder="1" applyAlignment="1">
      <alignment horizontal="left" vertical="center"/>
    </xf>
    <xf numFmtId="0" fontId="31" fillId="11" borderId="32" xfId="3" applyFont="1" applyFill="1" applyBorder="1" applyAlignment="1">
      <alignment horizontal="left" vertical="center" wrapText="1"/>
    </xf>
    <xf numFmtId="0" fontId="31" fillId="11" borderId="91" xfId="3" applyFont="1" applyFill="1" applyBorder="1" applyAlignment="1">
      <alignment horizontal="left" vertical="center" wrapText="1"/>
    </xf>
    <xf numFmtId="0" fontId="31" fillId="11" borderId="41" xfId="3" applyFont="1" applyFill="1" applyBorder="1" applyAlignment="1">
      <alignment horizontal="left" vertical="center" wrapText="1"/>
    </xf>
    <xf numFmtId="178" fontId="31" fillId="11" borderId="8" xfId="3" applyNumberFormat="1" applyFont="1" applyFill="1" applyBorder="1" applyAlignment="1">
      <alignment vertical="center"/>
    </xf>
    <xf numFmtId="0" fontId="20" fillId="11" borderId="95" xfId="3" applyFont="1" applyFill="1" applyBorder="1" applyAlignment="1">
      <alignment horizontal="left" vertical="center"/>
    </xf>
    <xf numFmtId="178" fontId="20" fillId="11" borderId="96" xfId="3" applyNumberFormat="1" applyFont="1" applyFill="1" applyBorder="1" applyAlignment="1">
      <alignment vertical="center"/>
    </xf>
    <xf numFmtId="0" fontId="20" fillId="11" borderId="97" xfId="3" applyFont="1" applyFill="1" applyBorder="1" applyAlignment="1">
      <alignment horizontal="center" vertical="center"/>
    </xf>
    <xf numFmtId="178" fontId="20" fillId="11" borderId="98" xfId="3" applyNumberFormat="1" applyFont="1" applyFill="1" applyBorder="1" applyAlignment="1">
      <alignment vertical="center"/>
    </xf>
    <xf numFmtId="0" fontId="32" fillId="11" borderId="93" xfId="3" applyFont="1" applyFill="1" applyBorder="1" applyAlignment="1">
      <alignment horizontal="left" vertical="center"/>
    </xf>
    <xf numFmtId="178" fontId="32" fillId="11" borderId="94" xfId="3" applyNumberFormat="1" applyFont="1" applyFill="1" applyBorder="1" applyAlignment="1">
      <alignment vertical="center"/>
    </xf>
    <xf numFmtId="0" fontId="20" fillId="11" borderId="93" xfId="3" applyFont="1" applyFill="1" applyBorder="1" applyAlignment="1">
      <alignment horizontal="left" vertical="center"/>
    </xf>
    <xf numFmtId="178" fontId="20" fillId="11" borderId="0" xfId="3" applyNumberFormat="1" applyFont="1" applyFill="1" applyAlignment="1">
      <alignment vertical="center"/>
    </xf>
    <xf numFmtId="0" fontId="20" fillId="11" borderId="21" xfId="3" applyFont="1" applyFill="1" applyBorder="1" applyAlignment="1">
      <alignment horizontal="left" vertical="center" wrapText="1" shrinkToFit="1"/>
    </xf>
    <xf numFmtId="178" fontId="20" fillId="11" borderId="22" xfId="3" applyNumberFormat="1" applyFont="1" applyFill="1" applyBorder="1" applyAlignment="1">
      <alignment vertical="center" wrapText="1"/>
    </xf>
    <xf numFmtId="41" fontId="20" fillId="11" borderId="90" xfId="4" applyFont="1" applyFill="1" applyBorder="1" applyAlignment="1">
      <alignment horizontal="left" vertical="center"/>
    </xf>
    <xf numFmtId="178" fontId="20" fillId="7" borderId="0" xfId="3" applyNumberFormat="1" applyFont="1" applyFill="1" applyBorder="1" applyAlignment="1">
      <alignment vertical="center"/>
    </xf>
    <xf numFmtId="41" fontId="20" fillId="11" borderId="5" xfId="4" applyFont="1" applyFill="1" applyBorder="1" applyAlignment="1">
      <alignment vertical="center"/>
    </xf>
    <xf numFmtId="41" fontId="20" fillId="11" borderId="4" xfId="4" applyFont="1" applyFill="1" applyBorder="1" applyAlignment="1">
      <alignment vertical="center" wrapText="1"/>
    </xf>
    <xf numFmtId="0" fontId="20" fillId="12" borderId="22" xfId="3" applyFont="1" applyFill="1" applyBorder="1" applyAlignment="1">
      <alignment horizontal="center" vertical="center" shrinkToFit="1"/>
    </xf>
    <xf numFmtId="0" fontId="20" fillId="12" borderId="89" xfId="3" applyFont="1" applyFill="1" applyBorder="1" applyAlignment="1">
      <alignment horizontal="center" vertical="center" shrinkToFit="1"/>
    </xf>
    <xf numFmtId="0" fontId="20" fillId="12" borderId="90" xfId="3" applyFont="1" applyFill="1" applyBorder="1" applyAlignment="1">
      <alignment horizontal="center" vertical="center" shrinkToFit="1"/>
    </xf>
    <xf numFmtId="177" fontId="20" fillId="12" borderId="21" xfId="3" applyNumberFormat="1" applyFont="1" applyFill="1" applyBorder="1" applyAlignment="1">
      <alignment vertical="center"/>
    </xf>
    <xf numFmtId="178" fontId="20" fillId="12" borderId="21" xfId="3" applyNumberFormat="1" applyFont="1" applyFill="1" applyBorder="1" applyAlignment="1">
      <alignment vertical="center"/>
    </xf>
    <xf numFmtId="0" fontId="20" fillId="12" borderId="22" xfId="3" applyFont="1" applyFill="1" applyBorder="1" applyAlignment="1">
      <alignment horizontal="left" vertical="center" indent="1"/>
    </xf>
    <xf numFmtId="178" fontId="20" fillId="12" borderId="90" xfId="3" applyNumberFormat="1" applyFont="1" applyFill="1" applyBorder="1" applyAlignment="1">
      <alignment vertical="center"/>
    </xf>
    <xf numFmtId="41" fontId="33" fillId="7" borderId="0" xfId="4" applyFont="1" applyFill="1" applyAlignment="1">
      <alignment vertical="center"/>
    </xf>
    <xf numFmtId="178" fontId="18" fillId="7" borderId="0" xfId="3" applyNumberFormat="1" applyFont="1" applyFill="1" applyAlignment="1">
      <alignment vertical="center"/>
    </xf>
    <xf numFmtId="41" fontId="18" fillId="7" borderId="0" xfId="3" applyNumberFormat="1" applyFont="1" applyFill="1" applyAlignment="1">
      <alignment vertical="center"/>
    </xf>
  </cellXfs>
  <cellStyles count="50">
    <cellStyle name="??&amp;O?&amp;H?_x0008_??_x0007__x0001__x0001_" xfId="5"/>
    <cellStyle name="??_?.????" xfId="6"/>
    <cellStyle name="Calc Currency (0)" xfId="7"/>
    <cellStyle name="Comma [0]_ SG&amp;A Bridge " xfId="8"/>
    <cellStyle name="Comma_ SG&amp;A Bridge " xfId="9"/>
    <cellStyle name="Copied" xfId="10"/>
    <cellStyle name="Currency [0]_ SG&amp;A Bridge " xfId="11"/>
    <cellStyle name="Currency_ SG&amp;A Bridge " xfId="12"/>
    <cellStyle name="Currency1" xfId="13"/>
    <cellStyle name="Entered" xfId="14"/>
    <cellStyle name="Grey" xfId="15"/>
    <cellStyle name="Header1" xfId="16"/>
    <cellStyle name="Header2" xfId="17"/>
    <cellStyle name="Input [yellow]" xfId="18"/>
    <cellStyle name="Normal - Style1" xfId="19"/>
    <cellStyle name="Normal_ SG&amp;A Bridge " xfId="20"/>
    <cellStyle name="Percent [2]" xfId="21"/>
    <cellStyle name="RevList" xfId="22"/>
    <cellStyle name="Subtotal" xfId="23"/>
    <cellStyle name="고정소숫점" xfId="24"/>
    <cellStyle name="고정출력1" xfId="25"/>
    <cellStyle name="고정출력2" xfId="26"/>
    <cellStyle name="날짜" xfId="27"/>
    <cellStyle name="달러" xfId="28"/>
    <cellStyle name="뒤에 오는 하이퍼링크_dimon" xfId="29"/>
    <cellStyle name="똿뗦먛귟 [0.00]_laroux" xfId="30"/>
    <cellStyle name="똿뗦먛귟_laroux" xfId="31"/>
    <cellStyle name="믅됞 [0.00]_laroux" xfId="32"/>
    <cellStyle name="믅됞_laroux" xfId="33"/>
    <cellStyle name="백분율 4" xfId="34"/>
    <cellStyle name="뷭?_빟랹둴봃섟 " xfId="35"/>
    <cellStyle name="숫자(R)" xfId="36"/>
    <cellStyle name="쉼표 [0]" xfId="1" builtinId="6"/>
    <cellStyle name="쉼표 [0] 2" xfId="37"/>
    <cellStyle name="쉼표 [0] 3" xfId="38"/>
    <cellStyle name="쉼표 [0] 4" xfId="4"/>
    <cellStyle name="자리수" xfId="39"/>
    <cellStyle name="자리수0" xfId="40"/>
    <cellStyle name="제목1" xfId="41"/>
    <cellStyle name="제목2" xfId="42"/>
    <cellStyle name="콤마 [0]_(type)총괄" xfId="43"/>
    <cellStyle name="콤마 [0]_2001법예" xfId="2"/>
    <cellStyle name="콤마_(type)총괄" xfId="44"/>
    <cellStyle name="표준" xfId="0" builtinId="0"/>
    <cellStyle name="표준 2" xfId="45"/>
    <cellStyle name="표준 2 2 2" xfId="46"/>
    <cellStyle name="표준 2 3" xfId="47"/>
    <cellStyle name="표준 3" xfId="48"/>
    <cellStyle name="표준 4" xfId="49"/>
    <cellStyle name="표준_12법인예산(임시자료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&#52572;&#51064;&#49457;%20&#50629;&#47924;/1.&#51116;&#47924;&#50696;&#49328;&#54016;%20&#50629;&#47924;/1.&#48277;&#51064;&#50696;&#49328;(&#48277;&#51064;&#51204;&#52404;&#51088;&#47308;)/02.&#44368;&#50977;&#51116;&#45800;%20&#48277;&#51064;/2017&#45380;%20&#48277;&#51064;(&#52572;&#51064;&#49457;)/2017&#45380;%20&#44592;&#48376;&#50696;&#49328;%20&#54200;&#49457;/2017&#45380;%20&#50696;&#49328;%20&#44368;&#50977;&#52397;%20&#48372;&#44256;&#51088;&#47308;/%5b&#54252;&#54637;&#51228;&#52384;&#44256;&#46321;&#54617;&#44368;-623%20(&#52392;&#48512;)%20&#44221;&#49345;&#48513;&#46020;&#44368;&#50977;&#52397;%20&#54617;&#44368;&#51648;&#50896;&#44284;%5d%20(&#48537;&#51076;2)2017&#48277;&#51064;&#54924;&#44228;&#50696;&#49328;&#49436;(&#51089;&#49457;&#49436;&#49885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서류목록"/>
      <sheetName val="1.표지"/>
      <sheetName val="2.총칙"/>
      <sheetName val="3.총괄표"/>
      <sheetName val="4-1.세입예산명세서"/>
      <sheetName val="4-2.세입예산내역"/>
      <sheetName val="5-1.세출예산명세서"/>
      <sheetName val="5-2.세출예산내역"/>
      <sheetName val="6.이월사업비"/>
      <sheetName val="7-1.부채명세서"/>
      <sheetName val="7-2.장기차입금현황"/>
      <sheetName val="8.기구 및 정현원"/>
      <sheetName val="9.과년도미수액"/>
      <sheetName val="10.법인차량소유현황"/>
      <sheetName val="11.수익용재산수입예정조서"/>
      <sheetName val="12.수익용기본재산(현금) 현황"/>
      <sheetName val=" 13.수익용재산 제세공과금 현황"/>
      <sheetName val="14.법정부담금"/>
      <sheetName val="15.학교운영비(전출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tabSelected="1" view="pageBreakPreview" zoomScaleNormal="100" workbookViewId="0">
      <selection activeCell="I12" sqref="I12"/>
    </sheetView>
  </sheetViews>
  <sheetFormatPr defaultRowHeight="22.5"/>
  <cols>
    <col min="1" max="7" width="10.75" style="4" customWidth="1"/>
    <col min="8" max="16384" width="9" style="4"/>
  </cols>
  <sheetData>
    <row r="1" spans="1:7">
      <c r="A1" s="1"/>
      <c r="B1" s="2"/>
      <c r="C1" s="2"/>
      <c r="D1" s="2"/>
      <c r="E1" s="2"/>
      <c r="F1" s="2"/>
      <c r="G1" s="3"/>
    </row>
    <row r="2" spans="1:7">
      <c r="A2" s="5"/>
      <c r="B2" s="6"/>
      <c r="C2" s="6"/>
      <c r="D2" s="6"/>
      <c r="E2" s="6"/>
      <c r="F2" s="6"/>
      <c r="G2" s="7"/>
    </row>
    <row r="3" spans="1:7">
      <c r="A3" s="5"/>
      <c r="B3" s="6"/>
      <c r="C3" s="6"/>
      <c r="D3" s="6"/>
      <c r="E3" s="6"/>
      <c r="F3" s="6"/>
      <c r="G3" s="7"/>
    </row>
    <row r="4" spans="1:7">
      <c r="A4" s="5"/>
      <c r="B4" s="6"/>
      <c r="C4" s="6"/>
      <c r="D4" s="6"/>
      <c r="E4" s="6"/>
      <c r="F4" s="6"/>
      <c r="G4" s="7"/>
    </row>
    <row r="5" spans="1:7">
      <c r="A5" s="5"/>
      <c r="B5" s="6"/>
      <c r="C5" s="6"/>
      <c r="D5" s="6"/>
      <c r="E5" s="6"/>
      <c r="F5" s="6"/>
      <c r="G5" s="7"/>
    </row>
    <row r="6" spans="1:7">
      <c r="A6" s="8" t="s">
        <v>0</v>
      </c>
      <c r="B6" s="9"/>
      <c r="C6" s="9"/>
      <c r="D6" s="9"/>
      <c r="E6" s="9"/>
      <c r="F6" s="9"/>
      <c r="G6" s="10"/>
    </row>
    <row r="7" spans="1:7">
      <c r="A7" s="11"/>
      <c r="B7" s="12"/>
      <c r="C7" s="12"/>
      <c r="D7" s="12"/>
      <c r="E7" s="12"/>
      <c r="F7" s="12"/>
      <c r="G7" s="13"/>
    </row>
    <row r="8" spans="1:7">
      <c r="A8" s="8" t="s">
        <v>1</v>
      </c>
      <c r="B8" s="9"/>
      <c r="C8" s="9"/>
      <c r="D8" s="9"/>
      <c r="E8" s="9"/>
      <c r="F8" s="9"/>
      <c r="G8" s="10"/>
    </row>
    <row r="9" spans="1:7">
      <c r="A9" s="5"/>
      <c r="B9" s="6"/>
      <c r="C9" s="6"/>
      <c r="D9" s="6"/>
      <c r="E9" s="6"/>
      <c r="F9" s="6"/>
      <c r="G9" s="7"/>
    </row>
    <row r="10" spans="1:7">
      <c r="A10" s="5"/>
      <c r="B10" s="6"/>
      <c r="C10" s="6"/>
      <c r="D10" s="6"/>
      <c r="E10" s="6"/>
      <c r="F10" s="6"/>
      <c r="G10" s="7"/>
    </row>
    <row r="11" spans="1:7">
      <c r="A11" s="5"/>
      <c r="B11" s="6"/>
      <c r="C11" s="6"/>
      <c r="D11" s="6"/>
      <c r="E11" s="6"/>
      <c r="F11" s="6"/>
      <c r="G11" s="7"/>
    </row>
    <row r="12" spans="1:7">
      <c r="A12" s="5"/>
      <c r="B12" s="6"/>
      <c r="C12" s="6"/>
      <c r="D12" s="6"/>
      <c r="E12" s="6"/>
      <c r="F12" s="6"/>
      <c r="G12" s="7"/>
    </row>
    <row r="13" spans="1:7">
      <c r="A13" s="5"/>
      <c r="B13" s="6"/>
      <c r="C13" s="6"/>
      <c r="D13" s="6"/>
      <c r="E13" s="6"/>
      <c r="F13" s="6"/>
      <c r="G13" s="7"/>
    </row>
    <row r="14" spans="1:7">
      <c r="A14" s="5"/>
      <c r="B14" s="6"/>
      <c r="C14" s="6"/>
      <c r="D14" s="6"/>
      <c r="E14" s="6"/>
      <c r="F14" s="6"/>
      <c r="G14" s="7"/>
    </row>
    <row r="15" spans="1:7">
      <c r="A15" s="5"/>
      <c r="B15" s="6"/>
      <c r="C15" s="6"/>
      <c r="D15" s="6"/>
      <c r="E15" s="6"/>
      <c r="F15" s="6"/>
      <c r="G15" s="7"/>
    </row>
    <row r="16" spans="1:7">
      <c r="A16" s="5"/>
      <c r="B16" s="6"/>
      <c r="C16" s="6"/>
      <c r="D16" s="6"/>
      <c r="E16" s="6"/>
      <c r="F16" s="6"/>
      <c r="G16" s="7"/>
    </row>
    <row r="17" spans="1:7">
      <c r="A17" s="5"/>
      <c r="B17" s="6"/>
      <c r="C17" s="6"/>
      <c r="D17" s="6"/>
      <c r="E17" s="6"/>
      <c r="F17" s="6"/>
      <c r="G17" s="7"/>
    </row>
    <row r="18" spans="1:7">
      <c r="A18" s="5"/>
      <c r="B18" s="6"/>
      <c r="C18" s="14" t="s">
        <v>2</v>
      </c>
      <c r="D18" s="14"/>
      <c r="E18" s="14"/>
      <c r="F18" s="6"/>
      <c r="G18" s="7"/>
    </row>
    <row r="19" spans="1:7">
      <c r="A19" s="5"/>
      <c r="B19" s="6"/>
      <c r="C19" s="6"/>
      <c r="D19" s="6"/>
      <c r="E19" s="6"/>
      <c r="F19" s="6"/>
      <c r="G19" s="7"/>
    </row>
    <row r="20" spans="1:7">
      <c r="A20" s="5"/>
      <c r="B20" s="6"/>
      <c r="C20" s="6"/>
      <c r="D20" s="6"/>
      <c r="E20" s="6"/>
      <c r="F20" s="6"/>
      <c r="G20" s="7"/>
    </row>
    <row r="21" spans="1:7">
      <c r="A21" s="5"/>
      <c r="B21" s="6"/>
      <c r="C21" s="6"/>
      <c r="D21" s="6"/>
      <c r="E21" s="6"/>
      <c r="F21" s="6"/>
      <c r="G21" s="7"/>
    </row>
    <row r="22" spans="1:7">
      <c r="A22" s="5"/>
      <c r="B22" s="6"/>
      <c r="C22" s="6"/>
      <c r="D22" s="6"/>
      <c r="E22" s="6"/>
      <c r="F22" s="6"/>
      <c r="G22" s="7"/>
    </row>
    <row r="23" spans="1:7">
      <c r="A23" s="5"/>
      <c r="B23" s="6"/>
      <c r="C23" s="6"/>
      <c r="D23" s="6"/>
      <c r="E23" s="6"/>
      <c r="F23" s="6"/>
      <c r="G23" s="7"/>
    </row>
    <row r="24" spans="1:7">
      <c r="A24" s="5"/>
      <c r="B24" s="6"/>
      <c r="C24" s="6"/>
      <c r="D24" s="6"/>
      <c r="E24" s="6"/>
      <c r="F24" s="6"/>
      <c r="G24" s="7"/>
    </row>
    <row r="25" spans="1:7">
      <c r="A25" s="8" t="s">
        <v>3</v>
      </c>
      <c r="B25" s="9"/>
      <c r="C25" s="9"/>
      <c r="D25" s="9"/>
      <c r="E25" s="9"/>
      <c r="F25" s="9"/>
      <c r="G25" s="10"/>
    </row>
    <row r="26" spans="1:7">
      <c r="A26" s="5"/>
      <c r="B26" s="6"/>
      <c r="C26" s="6"/>
      <c r="D26" s="6"/>
      <c r="E26" s="6"/>
      <c r="F26" s="6"/>
      <c r="G26" s="7"/>
    </row>
    <row r="27" spans="1:7">
      <c r="A27" s="5"/>
      <c r="B27" s="6"/>
      <c r="C27" s="6"/>
      <c r="D27" s="6"/>
      <c r="E27" s="6"/>
      <c r="F27" s="6"/>
      <c r="G27" s="7"/>
    </row>
    <row r="28" spans="1:7">
      <c r="A28" s="5"/>
      <c r="B28" s="6"/>
      <c r="C28" s="6"/>
      <c r="D28" s="6"/>
      <c r="E28" s="6"/>
      <c r="F28" s="6"/>
      <c r="G28" s="7"/>
    </row>
    <row r="29" spans="1:7">
      <c r="A29" s="5"/>
      <c r="B29" s="6"/>
      <c r="C29" s="6"/>
      <c r="D29" s="6"/>
      <c r="E29" s="6"/>
      <c r="F29" s="6"/>
      <c r="G29" s="7"/>
    </row>
    <row r="30" spans="1:7">
      <c r="A30" s="15"/>
      <c r="B30" s="16"/>
      <c r="C30" s="16"/>
      <c r="D30" s="16"/>
      <c r="E30" s="16"/>
      <c r="F30" s="16"/>
      <c r="G30" s="17"/>
    </row>
  </sheetData>
  <mergeCells count="4">
    <mergeCell ref="A6:G6"/>
    <mergeCell ref="A8:G8"/>
    <mergeCell ref="C18:E18"/>
    <mergeCell ref="A25:G25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23"/>
  <sheetViews>
    <sheetView view="pageBreakPreview" zoomScaleNormal="100" zoomScaleSheetLayoutView="100" workbookViewId="0">
      <selection activeCell="I12" sqref="I12"/>
    </sheetView>
  </sheetViews>
  <sheetFormatPr defaultRowHeight="22.5"/>
  <cols>
    <col min="1" max="1" width="2.625" style="21" customWidth="1"/>
    <col min="2" max="2" width="12.875" style="21" customWidth="1"/>
    <col min="3" max="7" width="9.5" style="21" customWidth="1"/>
    <col min="8" max="8" width="10.25" style="21" customWidth="1"/>
    <col min="9" max="9" width="3.375" style="21" customWidth="1"/>
    <col min="10" max="16384" width="9" style="21"/>
  </cols>
  <sheetData>
    <row r="1" spans="1:9">
      <c r="A1" s="18"/>
      <c r="B1" s="19"/>
      <c r="C1" s="19"/>
      <c r="D1" s="19"/>
      <c r="E1" s="19"/>
      <c r="F1" s="19"/>
      <c r="G1" s="19"/>
      <c r="H1" s="19"/>
      <c r="I1" s="20"/>
    </row>
    <row r="2" spans="1:9">
      <c r="A2" s="22"/>
      <c r="B2" s="23"/>
      <c r="C2" s="23"/>
      <c r="D2" s="23"/>
      <c r="E2" s="23"/>
      <c r="F2" s="23"/>
      <c r="G2" s="23"/>
      <c r="H2" s="23"/>
      <c r="I2" s="24"/>
    </row>
    <row r="3" spans="1:9">
      <c r="A3" s="22"/>
      <c r="B3" s="25" t="s">
        <v>4</v>
      </c>
      <c r="C3" s="25"/>
      <c r="D3" s="25"/>
      <c r="E3" s="25"/>
      <c r="F3" s="25"/>
      <c r="G3" s="25"/>
      <c r="H3" s="25"/>
      <c r="I3" s="24"/>
    </row>
    <row r="4" spans="1:9">
      <c r="A4" s="22"/>
      <c r="B4" s="23"/>
      <c r="C4" s="23"/>
      <c r="D4" s="23"/>
      <c r="E4" s="23"/>
      <c r="F4" s="23"/>
      <c r="G4" s="23"/>
      <c r="H4" s="23"/>
      <c r="I4" s="24"/>
    </row>
    <row r="5" spans="1:9">
      <c r="A5" s="22"/>
      <c r="B5" s="23"/>
      <c r="C5" s="23"/>
      <c r="D5" s="23"/>
      <c r="E5" s="23"/>
      <c r="F5" s="23"/>
      <c r="G5" s="23"/>
      <c r="H5" s="23"/>
      <c r="I5" s="26"/>
    </row>
    <row r="6" spans="1:9" ht="54.75" customHeight="1">
      <c r="A6" s="27"/>
      <c r="B6" s="28" t="s">
        <v>5</v>
      </c>
      <c r="C6" s="28"/>
      <c r="D6" s="28"/>
      <c r="E6" s="28"/>
      <c r="F6" s="28"/>
      <c r="G6" s="28"/>
      <c r="H6" s="28"/>
      <c r="I6" s="26"/>
    </row>
    <row r="7" spans="1:9">
      <c r="A7" s="27"/>
      <c r="B7" s="29"/>
      <c r="C7" s="29"/>
      <c r="D7" s="29"/>
      <c r="E7" s="29"/>
      <c r="F7" s="29"/>
      <c r="G7" s="29"/>
      <c r="H7" s="29"/>
      <c r="I7" s="26"/>
    </row>
    <row r="8" spans="1:9" ht="32.25" customHeight="1">
      <c r="A8" s="27"/>
      <c r="B8" s="28" t="s">
        <v>6</v>
      </c>
      <c r="C8" s="28"/>
      <c r="D8" s="28"/>
      <c r="E8" s="28"/>
      <c r="F8" s="28"/>
      <c r="G8" s="28"/>
      <c r="H8" s="28"/>
      <c r="I8" s="26"/>
    </row>
    <row r="9" spans="1:9">
      <c r="A9" s="27"/>
      <c r="B9" s="30"/>
      <c r="C9" s="30"/>
      <c r="D9" s="30"/>
      <c r="E9" s="30"/>
      <c r="F9" s="30"/>
      <c r="G9" s="30"/>
      <c r="H9" s="30"/>
      <c r="I9" s="26"/>
    </row>
    <row r="10" spans="1:9" ht="33" customHeight="1">
      <c r="A10" s="27"/>
      <c r="B10" s="28" t="s">
        <v>7</v>
      </c>
      <c r="C10" s="28"/>
      <c r="D10" s="28"/>
      <c r="E10" s="28"/>
      <c r="F10" s="28"/>
      <c r="G10" s="28"/>
      <c r="H10" s="28"/>
      <c r="I10" s="26"/>
    </row>
    <row r="11" spans="1:9">
      <c r="A11" s="27"/>
      <c r="B11" s="30"/>
      <c r="C11" s="30"/>
      <c r="D11" s="30"/>
      <c r="E11" s="30"/>
      <c r="F11" s="30"/>
      <c r="G11" s="30"/>
      <c r="H11" s="30"/>
      <c r="I11" s="26"/>
    </row>
    <row r="12" spans="1:9" ht="75" customHeight="1">
      <c r="A12" s="27"/>
      <c r="B12" s="28" t="s">
        <v>8</v>
      </c>
      <c r="C12" s="28"/>
      <c r="D12" s="28"/>
      <c r="E12" s="28"/>
      <c r="F12" s="28"/>
      <c r="G12" s="28"/>
      <c r="H12" s="28"/>
      <c r="I12" s="26"/>
    </row>
    <row r="13" spans="1:9">
      <c r="A13" s="27"/>
      <c r="B13" s="31"/>
      <c r="C13" s="31"/>
      <c r="D13" s="31"/>
      <c r="E13" s="31"/>
      <c r="F13" s="31"/>
      <c r="G13" s="31"/>
      <c r="H13" s="31"/>
      <c r="I13" s="26"/>
    </row>
    <row r="14" spans="1:9">
      <c r="A14" s="32"/>
      <c r="B14" s="33"/>
      <c r="C14" s="33"/>
      <c r="D14" s="33"/>
      <c r="E14" s="33"/>
      <c r="F14" s="33"/>
      <c r="G14" s="33"/>
      <c r="H14" s="33"/>
      <c r="I14" s="34"/>
    </row>
    <row r="15" spans="1:9" ht="15.75" customHeight="1">
      <c r="A15" s="35"/>
      <c r="B15" s="35"/>
      <c r="C15" s="35"/>
      <c r="D15" s="35"/>
      <c r="E15" s="35"/>
      <c r="F15" s="35"/>
      <c r="G15" s="35"/>
      <c r="H15" s="35"/>
      <c r="I15" s="35"/>
    </row>
    <row r="16" spans="1:9">
      <c r="A16" s="36"/>
      <c r="B16" s="36"/>
      <c r="C16" s="36"/>
      <c r="D16" s="36"/>
      <c r="E16" s="36"/>
      <c r="F16" s="36"/>
      <c r="G16" s="36"/>
      <c r="H16" s="36"/>
      <c r="I16" s="36"/>
    </row>
    <row r="17" spans="1:9">
      <c r="A17" s="36"/>
      <c r="B17" s="36"/>
      <c r="C17" s="36"/>
      <c r="D17" s="36"/>
      <c r="E17" s="36"/>
      <c r="F17" s="36"/>
      <c r="G17" s="36"/>
      <c r="H17" s="36"/>
      <c r="I17" s="36"/>
    </row>
    <row r="18" spans="1:9">
      <c r="A18" s="36"/>
      <c r="B18" s="36"/>
      <c r="C18" s="36"/>
      <c r="D18" s="36"/>
      <c r="E18" s="36"/>
      <c r="F18" s="36"/>
      <c r="G18" s="36"/>
      <c r="H18" s="36"/>
      <c r="I18" s="36"/>
    </row>
    <row r="19" spans="1:9">
      <c r="A19" s="36"/>
      <c r="B19" s="36"/>
      <c r="C19" s="36"/>
      <c r="D19" s="36"/>
      <c r="E19" s="36"/>
      <c r="F19" s="36"/>
      <c r="G19" s="36"/>
      <c r="H19" s="36"/>
      <c r="I19" s="36"/>
    </row>
    <row r="20" spans="1:9">
      <c r="A20" s="36"/>
      <c r="B20" s="36"/>
      <c r="C20" s="36"/>
      <c r="D20" s="36"/>
      <c r="E20" s="36"/>
      <c r="F20" s="36"/>
      <c r="G20" s="36"/>
      <c r="H20" s="36"/>
      <c r="I20" s="36"/>
    </row>
    <row r="21" spans="1:9">
      <c r="A21" s="36"/>
      <c r="B21" s="36"/>
      <c r="C21" s="36"/>
      <c r="D21" s="36"/>
      <c r="E21" s="36"/>
      <c r="F21" s="36"/>
      <c r="G21" s="36"/>
      <c r="H21" s="36"/>
      <c r="I21" s="36"/>
    </row>
    <row r="22" spans="1:9">
      <c r="A22" s="36"/>
      <c r="B22" s="36"/>
      <c r="C22" s="36"/>
      <c r="D22" s="36"/>
      <c r="E22" s="36"/>
      <c r="F22" s="36"/>
      <c r="G22" s="36"/>
      <c r="H22" s="36"/>
      <c r="I22" s="36"/>
    </row>
    <row r="23" spans="1:9">
      <c r="A23" s="36"/>
      <c r="B23" s="36"/>
      <c r="C23" s="36"/>
      <c r="D23" s="36"/>
      <c r="E23" s="36"/>
      <c r="F23" s="36"/>
      <c r="G23" s="36"/>
      <c r="H23" s="36"/>
      <c r="I23" s="36"/>
    </row>
  </sheetData>
  <mergeCells count="7">
    <mergeCell ref="A15:I15"/>
    <mergeCell ref="B3:H3"/>
    <mergeCell ref="B6:H6"/>
    <mergeCell ref="B7:H7"/>
    <mergeCell ref="B8:H8"/>
    <mergeCell ref="B10:H10"/>
    <mergeCell ref="B12:H12"/>
  </mergeCells>
  <phoneticPr fontId="3" type="noConversion"/>
  <pageMargins left="0.39370078740157483" right="0.39370078740157483" top="0.72" bottom="0.57999999999999996" header="0.36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28"/>
  <sheetViews>
    <sheetView view="pageBreakPreview" zoomScale="80" zoomScaleNormal="100" zoomScaleSheetLayoutView="80" workbookViewId="0">
      <pane xSplit="3" ySplit="8" topLeftCell="D9" activePane="bottomRight" state="frozen"/>
      <selection activeCell="I12" sqref="I12"/>
      <selection pane="topRight" activeCell="I12" sqref="I12"/>
      <selection pane="bottomLeft" activeCell="I12" sqref="I12"/>
      <selection pane="bottomRight" activeCell="I12" sqref="I12"/>
    </sheetView>
  </sheetViews>
  <sheetFormatPr defaultRowHeight="14.25"/>
  <cols>
    <col min="1" max="1" width="1.875" customWidth="1"/>
    <col min="2" max="2" width="8" customWidth="1"/>
    <col min="3" max="6" width="13.5" customWidth="1"/>
    <col min="7" max="7" width="9.125" customWidth="1"/>
    <col min="8" max="8" width="15.375" customWidth="1"/>
    <col min="9" max="11" width="13.5" customWidth="1"/>
    <col min="12" max="12" width="2.5" customWidth="1"/>
    <col min="13" max="13" width="18.125" customWidth="1"/>
    <col min="14" max="14" width="15.125" customWidth="1"/>
    <col min="15" max="15" width="13.125" customWidth="1"/>
    <col min="16" max="16" width="13" bestFit="1" customWidth="1"/>
    <col min="17" max="17" width="13.375" customWidth="1"/>
    <col min="18" max="18" width="11.875" customWidth="1"/>
    <col min="19" max="21" width="12" customWidth="1"/>
    <col min="22" max="22" width="13.125" customWidth="1"/>
  </cols>
  <sheetData>
    <row r="2" spans="2:22" ht="29.25" customHeight="1">
      <c r="C2" s="37" t="s">
        <v>9</v>
      </c>
      <c r="D2" s="37"/>
      <c r="E2" s="37"/>
      <c r="F2" s="37"/>
      <c r="G2" s="37"/>
      <c r="H2" s="37"/>
      <c r="I2" s="37"/>
      <c r="J2" s="37"/>
      <c r="K2" s="37"/>
    </row>
    <row r="3" spans="2:22" ht="12" customHeight="1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22" ht="23.25" customHeight="1">
      <c r="B4" s="39" t="s">
        <v>10</v>
      </c>
      <c r="C4" s="40"/>
      <c r="D4" s="41"/>
      <c r="E4" s="42"/>
      <c r="K4" s="43" t="s">
        <v>11</v>
      </c>
      <c r="M4" s="44" t="s">
        <v>12</v>
      </c>
      <c r="N4" s="44"/>
      <c r="O4" s="44"/>
    </row>
    <row r="5" spans="2:22" ht="24" customHeight="1" thickBot="1">
      <c r="B5" s="45" t="s">
        <v>13</v>
      </c>
      <c r="C5" s="46"/>
      <c r="D5" s="46"/>
      <c r="E5" s="46"/>
      <c r="F5" s="47"/>
      <c r="G5" s="48" t="s">
        <v>14</v>
      </c>
      <c r="H5" s="46"/>
      <c r="I5" s="46"/>
      <c r="J5" s="46"/>
      <c r="K5" s="49"/>
      <c r="P5" s="44"/>
      <c r="V5" s="50" t="s">
        <v>15</v>
      </c>
    </row>
    <row r="6" spans="2:22" ht="21" customHeight="1" thickTop="1">
      <c r="B6" s="51" t="s">
        <v>16</v>
      </c>
      <c r="C6" s="52"/>
      <c r="D6" s="53" t="s">
        <v>17</v>
      </c>
      <c r="E6" s="53" t="s">
        <v>18</v>
      </c>
      <c r="F6" s="54" t="s">
        <v>19</v>
      </c>
      <c r="G6" s="55" t="s">
        <v>20</v>
      </c>
      <c r="H6" s="52"/>
      <c r="I6" s="53" t="s">
        <v>17</v>
      </c>
      <c r="J6" s="53" t="s">
        <v>18</v>
      </c>
      <c r="K6" s="56" t="s">
        <v>19</v>
      </c>
      <c r="M6" s="57" t="s">
        <v>21</v>
      </c>
      <c r="N6" s="58" t="s">
        <v>22</v>
      </c>
      <c r="O6" s="59" t="s">
        <v>23</v>
      </c>
      <c r="P6" s="60"/>
      <c r="Q6" s="60"/>
      <c r="R6" s="60"/>
      <c r="S6" s="60"/>
      <c r="T6" s="60"/>
      <c r="U6" s="60"/>
      <c r="V6" s="61"/>
    </row>
    <row r="7" spans="2:22" ht="20.25" customHeight="1">
      <c r="B7" s="62"/>
      <c r="C7" s="63"/>
      <c r="D7" s="64" t="s">
        <v>24</v>
      </c>
      <c r="E7" s="64" t="s">
        <v>17</v>
      </c>
      <c r="F7" s="65" t="s">
        <v>25</v>
      </c>
      <c r="G7" s="66"/>
      <c r="H7" s="63"/>
      <c r="I7" s="64" t="s">
        <v>24</v>
      </c>
      <c r="J7" s="64" t="s">
        <v>17</v>
      </c>
      <c r="K7" s="67" t="s">
        <v>25</v>
      </c>
      <c r="M7" s="68" t="s">
        <v>26</v>
      </c>
      <c r="N7" s="69" t="s">
        <v>27</v>
      </c>
      <c r="O7" s="70" t="s">
        <v>28</v>
      </c>
      <c r="P7" s="71" t="s">
        <v>29</v>
      </c>
      <c r="Q7" s="72" t="s">
        <v>30</v>
      </c>
      <c r="R7" s="72" t="s">
        <v>31</v>
      </c>
      <c r="S7" s="72" t="s">
        <v>32</v>
      </c>
      <c r="T7" s="72" t="s">
        <v>33</v>
      </c>
      <c r="U7" s="72" t="s">
        <v>34</v>
      </c>
      <c r="V7" s="73" t="s">
        <v>35</v>
      </c>
    </row>
    <row r="8" spans="2:22" ht="19.5" customHeight="1" thickBot="1">
      <c r="B8" s="74"/>
      <c r="C8" s="75"/>
      <c r="D8" s="76"/>
      <c r="E8" s="77" t="s">
        <v>36</v>
      </c>
      <c r="F8" s="78"/>
      <c r="G8" s="79"/>
      <c r="H8" s="80"/>
      <c r="I8" s="76"/>
      <c r="J8" s="77" t="s">
        <v>36</v>
      </c>
      <c r="K8" s="81"/>
      <c r="M8" s="82"/>
      <c r="N8" s="83"/>
      <c r="O8" s="84"/>
      <c r="P8" s="85"/>
      <c r="Q8" s="86"/>
      <c r="R8" s="86"/>
      <c r="S8" s="86"/>
      <c r="T8" s="86"/>
      <c r="U8" s="86"/>
      <c r="V8" s="87"/>
    </row>
    <row r="9" spans="2:22" ht="30" customHeight="1" thickTop="1">
      <c r="B9" s="88" t="s">
        <v>37</v>
      </c>
      <c r="C9" s="89" t="s">
        <v>38</v>
      </c>
      <c r="D9" s="90">
        <f>'4-1.세입예산명세서'!D6</f>
        <v>4771387</v>
      </c>
      <c r="E9" s="90">
        <f>'4-1.세입예산명세서'!E6</f>
        <v>4660948</v>
      </c>
      <c r="F9" s="91">
        <f t="shared" ref="F9:F14" si="0">D9-E9</f>
        <v>110439</v>
      </c>
      <c r="G9" s="92" t="s">
        <v>39</v>
      </c>
      <c r="H9" s="93"/>
      <c r="I9" s="90">
        <f>'5-1.세출예산명세서'!D5</f>
        <v>63750</v>
      </c>
      <c r="J9" s="90">
        <f>'5-1.세출예산명세서'!E5</f>
        <v>63571</v>
      </c>
      <c r="K9" s="94">
        <f t="shared" ref="K9:K27" si="1">I9-J9</f>
        <v>179</v>
      </c>
      <c r="M9" s="95" t="s">
        <v>40</v>
      </c>
      <c r="N9" s="96"/>
      <c r="O9" s="97">
        <v>518278</v>
      </c>
      <c r="P9" s="98">
        <v>3889144</v>
      </c>
      <c r="Q9" s="98"/>
      <c r="R9" s="98"/>
      <c r="S9" s="98"/>
      <c r="T9" s="98"/>
      <c r="U9" s="98"/>
      <c r="V9" s="96">
        <f t="shared" ref="V9:V20" si="2">SUM(O9:U9)</f>
        <v>4407422</v>
      </c>
    </row>
    <row r="10" spans="2:22" ht="30" customHeight="1">
      <c r="B10" s="99"/>
      <c r="C10" s="100" t="s">
        <v>41</v>
      </c>
      <c r="D10" s="101">
        <f>'4-1.세입예산명세서'!D14</f>
        <v>0</v>
      </c>
      <c r="E10" s="101">
        <f>'4-1.세입예산명세서'!E14</f>
        <v>1800000</v>
      </c>
      <c r="F10" s="102">
        <f t="shared" si="0"/>
        <v>-1800000</v>
      </c>
      <c r="G10" s="103" t="s">
        <v>42</v>
      </c>
      <c r="H10" s="104"/>
      <c r="I10" s="101">
        <f>'5-1.세출예산명세서'!D12</f>
        <v>3759139</v>
      </c>
      <c r="J10" s="101">
        <f>'5-1.세출예산명세서'!E12</f>
        <v>4124450</v>
      </c>
      <c r="K10" s="105">
        <f t="shared" si="1"/>
        <v>-365311</v>
      </c>
      <c r="M10" s="106" t="s">
        <v>43</v>
      </c>
      <c r="N10" s="96"/>
      <c r="O10" s="97">
        <v>439442</v>
      </c>
      <c r="P10" s="98">
        <v>894731</v>
      </c>
      <c r="Q10" s="98"/>
      <c r="R10" s="98">
        <v>10737</v>
      </c>
      <c r="S10" s="98"/>
      <c r="T10" s="98"/>
      <c r="U10" s="98"/>
      <c r="V10" s="96">
        <f t="shared" si="2"/>
        <v>1344910</v>
      </c>
    </row>
    <row r="11" spans="2:22" ht="30" customHeight="1">
      <c r="B11" s="107" t="s">
        <v>44</v>
      </c>
      <c r="C11" s="104"/>
      <c r="D11" s="101">
        <f>'4-1.세입예산명세서'!D20</f>
        <v>0</v>
      </c>
      <c r="E11" s="101">
        <f>'4-1.세입예산명세서'!E20</f>
        <v>0</v>
      </c>
      <c r="F11" s="102">
        <f t="shared" si="0"/>
        <v>0</v>
      </c>
      <c r="G11" s="103" t="s">
        <v>45</v>
      </c>
      <c r="H11" s="104"/>
      <c r="I11" s="101">
        <f>'5-1.세출예산명세서'!D18</f>
        <v>1285062</v>
      </c>
      <c r="J11" s="101">
        <f>'5-1.세출예산명세서'!E18</f>
        <v>6325036</v>
      </c>
      <c r="K11" s="105">
        <f t="shared" si="1"/>
        <v>-5039974</v>
      </c>
      <c r="M11" s="106" t="s">
        <v>46</v>
      </c>
      <c r="N11" s="96"/>
      <c r="O11" s="97">
        <v>522962</v>
      </c>
      <c r="P11" s="98">
        <v>1672887</v>
      </c>
      <c r="Q11" s="98"/>
      <c r="R11" s="98">
        <v>18906</v>
      </c>
      <c r="S11" s="98"/>
      <c r="T11" s="98"/>
      <c r="U11" s="98"/>
      <c r="V11" s="96">
        <f t="shared" si="2"/>
        <v>2214755</v>
      </c>
    </row>
    <row r="12" spans="2:22" ht="30" customHeight="1">
      <c r="B12" s="107" t="s">
        <v>47</v>
      </c>
      <c r="C12" s="104"/>
      <c r="D12" s="101">
        <f>'4-1.세입예산명세서'!D23</f>
        <v>119220</v>
      </c>
      <c r="E12" s="101">
        <f>'4-1.세입예산명세서'!E23</f>
        <v>124961</v>
      </c>
      <c r="F12" s="102">
        <f t="shared" si="0"/>
        <v>-5741</v>
      </c>
      <c r="G12" s="103" t="s">
        <v>48</v>
      </c>
      <c r="H12" s="104"/>
      <c r="I12" s="101">
        <f>'5-1.세출예산명세서'!D36</f>
        <v>1002500</v>
      </c>
      <c r="J12" s="101">
        <f>'5-1.세출예산명세서'!E36</f>
        <v>2500</v>
      </c>
      <c r="K12" s="105">
        <f t="shared" si="1"/>
        <v>1000000</v>
      </c>
      <c r="M12" s="106" t="s">
        <v>49</v>
      </c>
      <c r="N12" s="108"/>
      <c r="O12" s="97">
        <v>349784</v>
      </c>
      <c r="P12" s="98">
        <v>2436155</v>
      </c>
      <c r="Q12" s="98"/>
      <c r="R12" s="98">
        <v>185</v>
      </c>
      <c r="S12" s="98"/>
      <c r="T12" s="98"/>
      <c r="U12" s="98"/>
      <c r="V12" s="96">
        <f t="shared" si="2"/>
        <v>2786124</v>
      </c>
    </row>
    <row r="13" spans="2:22" ht="30" customHeight="1">
      <c r="B13" s="107" t="s">
        <v>50</v>
      </c>
      <c r="C13" s="104"/>
      <c r="D13" s="101">
        <f>'4-1.세입예산명세서'!D29</f>
        <v>0</v>
      </c>
      <c r="E13" s="101">
        <f>'4-1.세입예산명세서'!E29</f>
        <v>0</v>
      </c>
      <c r="F13" s="102">
        <f t="shared" si="0"/>
        <v>0</v>
      </c>
      <c r="G13" s="103" t="s">
        <v>51</v>
      </c>
      <c r="H13" s="104"/>
      <c r="I13" s="101">
        <f>'5-1.세출예산명세서'!D42</f>
        <v>1449167</v>
      </c>
      <c r="J13" s="101">
        <f>'5-1.세출예산명세서'!E42</f>
        <v>3105064</v>
      </c>
      <c r="K13" s="105">
        <f t="shared" si="1"/>
        <v>-1655897</v>
      </c>
      <c r="M13" s="106" t="s">
        <v>52</v>
      </c>
      <c r="N13" s="108"/>
      <c r="O13" s="97">
        <v>241962</v>
      </c>
      <c r="P13" s="98">
        <v>1900618</v>
      </c>
      <c r="Q13" s="98"/>
      <c r="R13" s="98"/>
      <c r="S13" s="98"/>
      <c r="T13" s="98"/>
      <c r="U13" s="98"/>
      <c r="V13" s="96">
        <f t="shared" si="2"/>
        <v>2142580</v>
      </c>
    </row>
    <row r="14" spans="2:22" ht="30" customHeight="1">
      <c r="B14" s="109" t="s">
        <v>53</v>
      </c>
      <c r="C14" s="110" t="s">
        <v>54</v>
      </c>
      <c r="D14" s="111">
        <f>D16+D18+D20</f>
        <v>1261667</v>
      </c>
      <c r="E14" s="111">
        <f>E16+E18+E20</f>
        <v>367879</v>
      </c>
      <c r="F14" s="112">
        <f t="shared" si="0"/>
        <v>893788</v>
      </c>
      <c r="G14" s="113" t="s">
        <v>55</v>
      </c>
      <c r="H14" s="114" t="s">
        <v>56</v>
      </c>
      <c r="I14" s="115">
        <f>SUM(I15:I21)</f>
        <v>22506661</v>
      </c>
      <c r="J14" s="115">
        <f>SUM(J15:J21)</f>
        <v>23714318</v>
      </c>
      <c r="K14" s="115">
        <f t="shared" si="1"/>
        <v>-1207657</v>
      </c>
      <c r="M14" s="106" t="s">
        <v>57</v>
      </c>
      <c r="N14" s="108"/>
      <c r="O14" s="97">
        <v>73946</v>
      </c>
      <c r="P14" s="98">
        <v>189051</v>
      </c>
      <c r="Q14" s="98"/>
      <c r="R14" s="98"/>
      <c r="S14" s="98"/>
      <c r="T14" s="98"/>
      <c r="U14" s="98"/>
      <c r="V14" s="96">
        <f t="shared" si="2"/>
        <v>262997</v>
      </c>
    </row>
    <row r="15" spans="2:22" ht="30" customHeight="1">
      <c r="B15" s="116"/>
      <c r="C15" s="117"/>
      <c r="D15" s="118"/>
      <c r="E15" s="118"/>
      <c r="F15" s="119"/>
      <c r="G15" s="120"/>
      <c r="H15" s="121" t="s">
        <v>58</v>
      </c>
      <c r="I15" s="122">
        <f>'5-1.세출예산명세서'!D47</f>
        <v>3565223</v>
      </c>
      <c r="J15" s="122">
        <f>'5-1.세출예산명세서'!E47</f>
        <v>3327887</v>
      </c>
      <c r="K15" s="115">
        <f t="shared" si="1"/>
        <v>237336</v>
      </c>
      <c r="M15" s="106" t="s">
        <v>59</v>
      </c>
      <c r="N15" s="108"/>
      <c r="O15" s="97">
        <v>557594</v>
      </c>
      <c r="P15" s="98">
        <v>3209480</v>
      </c>
      <c r="Q15" s="98"/>
      <c r="R15" s="98"/>
      <c r="S15" s="98"/>
      <c r="T15" s="98"/>
      <c r="U15" s="98"/>
      <c r="V15" s="96">
        <f t="shared" si="2"/>
        <v>3767074</v>
      </c>
    </row>
    <row r="16" spans="2:22" ht="30" customHeight="1">
      <c r="B16" s="116"/>
      <c r="C16" s="123" t="s">
        <v>60</v>
      </c>
      <c r="D16" s="124">
        <f>'4-1.세입예산명세서'!D37</f>
        <v>1261667</v>
      </c>
      <c r="E16" s="125">
        <f>'4-1.세입예산명세서'!E37</f>
        <v>367879</v>
      </c>
      <c r="F16" s="112">
        <f>D16-E16</f>
        <v>893788</v>
      </c>
      <c r="G16" s="120"/>
      <c r="H16" s="121" t="s">
        <v>61</v>
      </c>
      <c r="I16" s="122">
        <f>'5-1.세출예산명세서'!D60</f>
        <v>18911610</v>
      </c>
      <c r="J16" s="122">
        <f>'5-1.세출예산명세서'!E60</f>
        <v>20386431</v>
      </c>
      <c r="K16" s="115">
        <f t="shared" si="1"/>
        <v>-1474821</v>
      </c>
      <c r="M16" s="106" t="s">
        <v>62</v>
      </c>
      <c r="N16" s="108"/>
      <c r="O16" s="97">
        <v>217966</v>
      </c>
      <c r="P16" s="98">
        <v>752139</v>
      </c>
      <c r="Q16" s="98"/>
      <c r="R16" s="98"/>
      <c r="S16" s="98"/>
      <c r="T16" s="98"/>
      <c r="U16" s="98"/>
      <c r="V16" s="96">
        <f t="shared" si="2"/>
        <v>970105</v>
      </c>
    </row>
    <row r="17" spans="2:22" ht="30" customHeight="1">
      <c r="B17" s="116"/>
      <c r="C17" s="123"/>
      <c r="D17" s="126"/>
      <c r="E17" s="127"/>
      <c r="F17" s="119"/>
      <c r="G17" s="120"/>
      <c r="H17" s="121" t="s">
        <v>63</v>
      </c>
      <c r="I17" s="122">
        <f>'5-1.세출예산명세서'!D73</f>
        <v>0</v>
      </c>
      <c r="J17" s="122">
        <f>'5-1.세출예산명세서'!E73</f>
        <v>0</v>
      </c>
      <c r="K17" s="115">
        <f t="shared" si="1"/>
        <v>0</v>
      </c>
      <c r="M17" s="128" t="s">
        <v>64</v>
      </c>
      <c r="N17" s="129"/>
      <c r="O17" s="97">
        <v>142176</v>
      </c>
      <c r="P17" s="98">
        <v>1232279</v>
      </c>
      <c r="Q17" s="98"/>
      <c r="R17" s="98"/>
      <c r="S17" s="98"/>
      <c r="T17" s="98"/>
      <c r="U17" s="98"/>
      <c r="V17" s="96">
        <f t="shared" si="2"/>
        <v>1374455</v>
      </c>
    </row>
    <row r="18" spans="2:22" ht="28.5">
      <c r="B18" s="116"/>
      <c r="C18" s="123" t="s">
        <v>65</v>
      </c>
      <c r="D18" s="124">
        <f>'4-1.세입예산명세서'!D38</f>
        <v>0</v>
      </c>
      <c r="E18" s="125">
        <f>'4-1.세입예산명세서'!E38</f>
        <v>0</v>
      </c>
      <c r="F18" s="112">
        <f>D18-E18</f>
        <v>0</v>
      </c>
      <c r="G18" s="120"/>
      <c r="H18" s="121" t="s">
        <v>66</v>
      </c>
      <c r="I18" s="122">
        <f>'5-1.세출예산명세서'!D74</f>
        <v>29828</v>
      </c>
      <c r="J18" s="122">
        <f>'5-1.세출예산명세서'!E74</f>
        <v>0</v>
      </c>
      <c r="K18" s="115">
        <f t="shared" si="1"/>
        <v>29828</v>
      </c>
      <c r="M18" s="128" t="s">
        <v>67</v>
      </c>
      <c r="N18" s="129"/>
      <c r="O18" s="97">
        <v>179808</v>
      </c>
      <c r="P18" s="98">
        <v>1724322</v>
      </c>
      <c r="Q18" s="98"/>
      <c r="R18" s="98"/>
      <c r="S18" s="98"/>
      <c r="T18" s="98"/>
      <c r="U18" s="98"/>
      <c r="V18" s="96">
        <f t="shared" si="2"/>
        <v>1904130</v>
      </c>
    </row>
    <row r="19" spans="2:22" ht="30" customHeight="1">
      <c r="B19" s="116"/>
      <c r="C19" s="123"/>
      <c r="D19" s="126"/>
      <c r="E19" s="127"/>
      <c r="F19" s="119"/>
      <c r="G19" s="120"/>
      <c r="H19" s="130" t="s">
        <v>68</v>
      </c>
      <c r="I19" s="131">
        <f>'5-1.세출예산명세서'!D78</f>
        <v>0</v>
      </c>
      <c r="J19" s="131">
        <f>'5-1.세출예산명세서'!E78</f>
        <v>0</v>
      </c>
      <c r="K19" s="115">
        <f t="shared" si="1"/>
        <v>0</v>
      </c>
      <c r="M19" s="128" t="s">
        <v>69</v>
      </c>
      <c r="N19" s="129"/>
      <c r="O19" s="97">
        <v>59036</v>
      </c>
      <c r="P19" s="98">
        <v>139800</v>
      </c>
      <c r="Q19" s="98"/>
      <c r="R19" s="98"/>
      <c r="S19" s="98"/>
      <c r="T19" s="98"/>
      <c r="U19" s="98"/>
      <c r="V19" s="96">
        <f t="shared" si="2"/>
        <v>198836</v>
      </c>
    </row>
    <row r="20" spans="2:22" ht="28.5">
      <c r="B20" s="116"/>
      <c r="C20" s="132" t="s">
        <v>70</v>
      </c>
      <c r="D20" s="133">
        <f>'4-1.세입예산명세서'!D39</f>
        <v>0</v>
      </c>
      <c r="E20" s="125">
        <f>'4-1.세입예산명세서'!E39</f>
        <v>0</v>
      </c>
      <c r="F20" s="112">
        <f>D20-E20</f>
        <v>0</v>
      </c>
      <c r="G20" s="120"/>
      <c r="H20" s="134" t="s">
        <v>71</v>
      </c>
      <c r="I20" s="131">
        <f>'5-1.세출예산명세서'!D79</f>
        <v>0</v>
      </c>
      <c r="J20" s="131">
        <f>'5-1.세출예산명세서'!E79</f>
        <v>0</v>
      </c>
      <c r="K20" s="115">
        <f t="shared" si="1"/>
        <v>0</v>
      </c>
      <c r="M20" s="128" t="s">
        <v>72</v>
      </c>
      <c r="N20" s="129"/>
      <c r="O20" s="97">
        <v>262269</v>
      </c>
      <c r="P20" s="98">
        <v>871004</v>
      </c>
      <c r="Q20" s="98"/>
      <c r="R20" s="98"/>
      <c r="S20" s="98"/>
      <c r="T20" s="98"/>
      <c r="U20" s="98"/>
      <c r="V20" s="96">
        <f t="shared" si="2"/>
        <v>1133273</v>
      </c>
    </row>
    <row r="21" spans="2:22" ht="30" customHeight="1" thickBot="1">
      <c r="B21" s="135"/>
      <c r="C21" s="136"/>
      <c r="D21" s="137"/>
      <c r="E21" s="138"/>
      <c r="F21" s="119"/>
      <c r="G21" s="139"/>
      <c r="H21" s="140" t="s">
        <v>73</v>
      </c>
      <c r="I21" s="131">
        <f>'5-1.세출예산명세서'!D80</f>
        <v>0</v>
      </c>
      <c r="J21" s="131">
        <f>'5-1.세출예산명세서'!E80</f>
        <v>0</v>
      </c>
      <c r="K21" s="115">
        <f t="shared" si="1"/>
        <v>0</v>
      </c>
      <c r="M21" s="106" t="s">
        <v>74</v>
      </c>
      <c r="N21" s="108">
        <f t="shared" ref="N21:U21" si="3">SUM(N8:N20)</f>
        <v>0</v>
      </c>
      <c r="O21" s="141">
        <f t="shared" si="3"/>
        <v>3565223</v>
      </c>
      <c r="P21" s="142">
        <f t="shared" si="3"/>
        <v>18911610</v>
      </c>
      <c r="Q21" s="142">
        <f t="shared" si="3"/>
        <v>0</v>
      </c>
      <c r="R21" s="142">
        <f t="shared" si="3"/>
        <v>29828</v>
      </c>
      <c r="S21" s="142">
        <f>SUM(S8:S20)</f>
        <v>0</v>
      </c>
      <c r="T21" s="142"/>
      <c r="U21" s="142">
        <f t="shared" si="3"/>
        <v>0</v>
      </c>
      <c r="V21" s="143">
        <f>SUM(V8:V20)</f>
        <v>22506661</v>
      </c>
    </row>
    <row r="22" spans="2:22" ht="30" customHeight="1" thickTop="1">
      <c r="B22" s="107" t="s">
        <v>75</v>
      </c>
      <c r="C22" s="104"/>
      <c r="D22" s="101">
        <f>'4-1.세입예산명세서'!D41</f>
        <v>24262000</v>
      </c>
      <c r="E22" s="101">
        <f>'4-1.세입예산명세서'!E41</f>
        <v>31128383</v>
      </c>
      <c r="F22" s="102">
        <f>D22-E22</f>
        <v>-6866383</v>
      </c>
      <c r="G22" s="103" t="s">
        <v>76</v>
      </c>
      <c r="H22" s="104"/>
      <c r="I22" s="101">
        <f>'5-1.세출예산명세서'!D81</f>
        <v>0</v>
      </c>
      <c r="J22" s="101">
        <f>'5-1.세출예산명세서'!E81</f>
        <v>500000</v>
      </c>
      <c r="K22" s="105">
        <f t="shared" si="1"/>
        <v>-500000</v>
      </c>
    </row>
    <row r="23" spans="2:22" ht="30" customHeight="1">
      <c r="B23" s="107" t="s">
        <v>77</v>
      </c>
      <c r="C23" s="104"/>
      <c r="D23" s="101">
        <f>'4-1.세입예산명세서'!D47</f>
        <v>0</v>
      </c>
      <c r="E23" s="101">
        <f>'4-1.세입예산명세서'!E47</f>
        <v>0</v>
      </c>
      <c r="F23" s="102">
        <f>D23-E23</f>
        <v>0</v>
      </c>
      <c r="G23" s="103" t="s">
        <v>78</v>
      </c>
      <c r="H23" s="104"/>
      <c r="I23" s="101">
        <f>'5-1.세출예산명세서'!D86</f>
        <v>0</v>
      </c>
      <c r="J23" s="101">
        <f>'5-1.세출예산명세서'!E86</f>
        <v>0</v>
      </c>
      <c r="K23" s="105">
        <f t="shared" si="1"/>
        <v>0</v>
      </c>
    </row>
    <row r="24" spans="2:22" ht="30" customHeight="1">
      <c r="B24" s="144" t="s">
        <v>79</v>
      </c>
      <c r="C24" s="145" t="s">
        <v>80</v>
      </c>
      <c r="D24" s="101">
        <f>'4-1.세입예산명세서'!D53</f>
        <v>0</v>
      </c>
      <c r="E24" s="101">
        <f>'4-1.세입예산명세서'!E53</f>
        <v>0</v>
      </c>
      <c r="F24" s="102">
        <f>D24-E24</f>
        <v>0</v>
      </c>
      <c r="G24" s="103" t="s">
        <v>81</v>
      </c>
      <c r="H24" s="104"/>
      <c r="I24" s="101">
        <f>'5-1.세출예산명세서'!D90</f>
        <v>0</v>
      </c>
      <c r="J24" s="101">
        <f>'5-1.세출예산명세서'!E90</f>
        <v>0</v>
      </c>
      <c r="K24" s="105">
        <f t="shared" si="1"/>
        <v>0</v>
      </c>
    </row>
    <row r="25" spans="2:22" ht="30" customHeight="1">
      <c r="B25" s="146"/>
      <c r="C25" s="145" t="s">
        <v>82</v>
      </c>
      <c r="D25" s="101">
        <f>'4-1.세입예산명세서'!D55</f>
        <v>8460</v>
      </c>
      <c r="E25" s="101">
        <f>'4-1.세입예산명세서'!E55</f>
        <v>22334</v>
      </c>
      <c r="F25" s="102">
        <f>D25-E25</f>
        <v>-13874</v>
      </c>
      <c r="G25" s="103" t="s">
        <v>83</v>
      </c>
      <c r="H25" s="104"/>
      <c r="I25" s="101">
        <f>'5-1.세출예산명세서'!D95</f>
        <v>0</v>
      </c>
      <c r="J25" s="101">
        <f>'5-1.세출예산명세서'!E95</f>
        <v>0</v>
      </c>
      <c r="K25" s="105">
        <f t="shared" si="1"/>
        <v>0</v>
      </c>
    </row>
    <row r="26" spans="2:22" ht="30" customHeight="1">
      <c r="B26" s="146"/>
      <c r="C26" s="147" t="s">
        <v>84</v>
      </c>
      <c r="D26" s="148">
        <f>'4-1.세입예산명세서'!D60</f>
        <v>28081</v>
      </c>
      <c r="E26" s="148">
        <f>'4-1.세입예산명세서'!E60</f>
        <v>52194</v>
      </c>
      <c r="F26" s="149">
        <f>D26-E26</f>
        <v>-24113</v>
      </c>
      <c r="G26" s="103" t="s">
        <v>85</v>
      </c>
      <c r="H26" s="104"/>
      <c r="I26" s="101">
        <f>'5-1.세출예산명세서'!D98</f>
        <v>26450</v>
      </c>
      <c r="J26" s="101">
        <f>'5-1.세출예산명세서'!E98</f>
        <v>13800</v>
      </c>
      <c r="K26" s="105">
        <f t="shared" si="1"/>
        <v>12650</v>
      </c>
    </row>
    <row r="27" spans="2:22" ht="30" customHeight="1">
      <c r="B27" s="99"/>
      <c r="C27" s="150"/>
      <c r="D27" s="151"/>
      <c r="E27" s="151"/>
      <c r="F27" s="152"/>
      <c r="G27" s="103" t="s">
        <v>86</v>
      </c>
      <c r="H27" s="104"/>
      <c r="I27" s="101">
        <f>'5-1.세출예산명세서'!D106</f>
        <v>358086</v>
      </c>
      <c r="J27" s="101">
        <f>'5-1.세출예산명세서'!E106</f>
        <v>307960</v>
      </c>
      <c r="K27" s="105">
        <f t="shared" si="1"/>
        <v>50126</v>
      </c>
    </row>
    <row r="28" spans="2:22" ht="30" customHeight="1">
      <c r="B28" s="153" t="s">
        <v>87</v>
      </c>
      <c r="C28" s="154"/>
      <c r="D28" s="155">
        <f>D9+D10+D11+D12+D13+D14+D22+D23+D24+D25+D26</f>
        <v>30450815</v>
      </c>
      <c r="E28" s="155">
        <f>E9+E10+E11+E12+E13+E14+E22+E23+E24+E25+E26</f>
        <v>38156699</v>
      </c>
      <c r="F28" s="155">
        <f>F9+F10+F11+F12+F13+F14+F22+F23+F24+F25+F26</f>
        <v>-7705884</v>
      </c>
      <c r="G28" s="156" t="s">
        <v>87</v>
      </c>
      <c r="H28" s="154"/>
      <c r="I28" s="155">
        <f>I9+I10+I11+I12+I13+I14+I22+I23+I24+I25+I26+I27</f>
        <v>30450815</v>
      </c>
      <c r="J28" s="155">
        <f>J9+J10+J11+J12+J13+J14+J22+J23+J24+J25+J26+J27</f>
        <v>38156699</v>
      </c>
      <c r="K28" s="155">
        <f>K9+K10+K11+K12+K13+K14+K22+K23+K24+K25+K26+K27</f>
        <v>-7705884</v>
      </c>
    </row>
  </sheetData>
  <mergeCells count="58">
    <mergeCell ref="G27:H27"/>
    <mergeCell ref="B28:C28"/>
    <mergeCell ref="G28:H28"/>
    <mergeCell ref="B23:C23"/>
    <mergeCell ref="G23:H23"/>
    <mergeCell ref="B24:B27"/>
    <mergeCell ref="G24:H24"/>
    <mergeCell ref="G25:H25"/>
    <mergeCell ref="C26:C27"/>
    <mergeCell ref="D26:D27"/>
    <mergeCell ref="E26:E27"/>
    <mergeCell ref="F26:F27"/>
    <mergeCell ref="G26:H26"/>
    <mergeCell ref="C20:C21"/>
    <mergeCell ref="D20:D21"/>
    <mergeCell ref="E20:E21"/>
    <mergeCell ref="F20:F21"/>
    <mergeCell ref="B22:C22"/>
    <mergeCell ref="G22:H22"/>
    <mergeCell ref="E16:E17"/>
    <mergeCell ref="F16:F17"/>
    <mergeCell ref="C18:C19"/>
    <mergeCell ref="D18:D19"/>
    <mergeCell ref="E18:E19"/>
    <mergeCell ref="F18:F19"/>
    <mergeCell ref="B13:C13"/>
    <mergeCell ref="G13:H13"/>
    <mergeCell ref="B14:B21"/>
    <mergeCell ref="C14:C15"/>
    <mergeCell ref="D14:D15"/>
    <mergeCell ref="E14:E15"/>
    <mergeCell ref="F14:F15"/>
    <mergeCell ref="G14:G21"/>
    <mergeCell ref="C16:C17"/>
    <mergeCell ref="D16:D17"/>
    <mergeCell ref="B9:B10"/>
    <mergeCell ref="G9:H9"/>
    <mergeCell ref="G10:H10"/>
    <mergeCell ref="B11:C11"/>
    <mergeCell ref="G11:H11"/>
    <mergeCell ref="B12:C12"/>
    <mergeCell ref="G12:H12"/>
    <mergeCell ref="Q7:Q8"/>
    <mergeCell ref="R7:R8"/>
    <mergeCell ref="S7:S8"/>
    <mergeCell ref="T7:T8"/>
    <mergeCell ref="U7:U8"/>
    <mergeCell ref="V7:V8"/>
    <mergeCell ref="C2:K2"/>
    <mergeCell ref="B5:F5"/>
    <mergeCell ref="G5:K5"/>
    <mergeCell ref="B6:C8"/>
    <mergeCell ref="G6:H7"/>
    <mergeCell ref="O6:V6"/>
    <mergeCell ref="M7:M8"/>
    <mergeCell ref="N7:N8"/>
    <mergeCell ref="O7:O8"/>
    <mergeCell ref="P7:P8"/>
  </mergeCells>
  <phoneticPr fontId="3" type="noConversion"/>
  <pageMargins left="0.23622047244094491" right="0.31496062992125984" top="0.74803149606299213" bottom="0.74803149606299213" header="0.31496062992125984" footer="0.31496062992125984"/>
  <pageSetup paperSize="9" scale="58" orientation="portrait" r:id="rId1"/>
  <colBreaks count="2" manualBreakCount="2">
    <brk id="11" max="27" man="1"/>
    <brk id="22" max="2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3"/>
  <sheetViews>
    <sheetView zoomScaleNormal="100" zoomScaleSheetLayoutView="100" workbookViewId="0">
      <selection activeCell="I12" sqref="I12"/>
    </sheetView>
  </sheetViews>
  <sheetFormatPr defaultColWidth="1.75" defaultRowHeight="18" customHeight="1"/>
  <cols>
    <col min="1" max="1" width="3.25" style="158" customWidth="1"/>
    <col min="2" max="2" width="4.75" style="158" customWidth="1"/>
    <col min="3" max="3" width="14.25" style="158" customWidth="1"/>
    <col min="4" max="4" width="9.875" style="158" customWidth="1"/>
    <col min="5" max="5" width="10.375" style="158" customWidth="1"/>
    <col min="6" max="6" width="12.125" style="158" customWidth="1"/>
    <col min="7" max="7" width="41.75" style="158" customWidth="1"/>
    <col min="8" max="8" width="12.875" style="158" customWidth="1"/>
    <col min="9" max="43" width="9.875" style="158" customWidth="1"/>
    <col min="44" max="16384" width="1.75" style="158"/>
  </cols>
  <sheetData>
    <row r="1" spans="1:8" ht="37.5" customHeight="1">
      <c r="A1" s="157" t="s">
        <v>88</v>
      </c>
      <c r="B1" s="157"/>
      <c r="C1" s="157"/>
      <c r="D1" s="157"/>
      <c r="E1" s="157"/>
      <c r="F1" s="157"/>
      <c r="G1" s="157"/>
      <c r="H1" s="157"/>
    </row>
    <row r="2" spans="1:8" ht="24.95" customHeight="1">
      <c r="A2" s="159" t="s">
        <v>89</v>
      </c>
      <c r="B2" s="160"/>
      <c r="C2" s="160"/>
      <c r="D2" s="161"/>
      <c r="E2" s="161"/>
      <c r="F2" s="161"/>
      <c r="G2" s="162"/>
      <c r="H2" s="162"/>
    </row>
    <row r="3" spans="1:8" ht="24.95" customHeight="1">
      <c r="A3" s="163" t="s">
        <v>90</v>
      </c>
      <c r="B3" s="164"/>
      <c r="C3" s="165"/>
      <c r="D3" s="166" t="s">
        <v>91</v>
      </c>
      <c r="E3" s="166" t="s">
        <v>92</v>
      </c>
      <c r="F3" s="166" t="s">
        <v>93</v>
      </c>
      <c r="G3" s="166" t="s">
        <v>94</v>
      </c>
      <c r="H3" s="167"/>
    </row>
    <row r="4" spans="1:8" ht="24.95" customHeight="1">
      <c r="A4" s="168" t="s">
        <v>95</v>
      </c>
      <c r="B4" s="168" t="s">
        <v>96</v>
      </c>
      <c r="C4" s="168" t="s">
        <v>97</v>
      </c>
      <c r="D4" s="167"/>
      <c r="E4" s="167"/>
      <c r="F4" s="167"/>
      <c r="G4" s="167"/>
      <c r="H4" s="167"/>
    </row>
    <row r="5" spans="1:8" ht="24.95" customHeight="1">
      <c r="A5" s="169" t="s">
        <v>98</v>
      </c>
      <c r="B5" s="169"/>
      <c r="C5" s="169"/>
      <c r="D5" s="170">
        <f>D6+D14</f>
        <v>4771387</v>
      </c>
      <c r="E5" s="170">
        <f>E6+E14</f>
        <v>6460948</v>
      </c>
      <c r="F5" s="171">
        <f t="shared" ref="F5:F12" si="0">D5-E5</f>
        <v>-1689561</v>
      </c>
      <c r="G5" s="172"/>
      <c r="H5" s="173"/>
    </row>
    <row r="6" spans="1:8" ht="24.95" customHeight="1">
      <c r="A6" s="174"/>
      <c r="B6" s="175" t="s">
        <v>99</v>
      </c>
      <c r="C6" s="175"/>
      <c r="D6" s="176">
        <f>D7+D8+D9+D10+D11+D12+D13</f>
        <v>4771387</v>
      </c>
      <c r="E6" s="176">
        <f>E7+E8+E9+E10+E11+E12+E13</f>
        <v>4660948</v>
      </c>
      <c r="F6" s="176">
        <f t="shared" si="0"/>
        <v>110439</v>
      </c>
      <c r="G6" s="177"/>
      <c r="H6" s="173"/>
    </row>
    <row r="7" spans="1:8" ht="24.95" customHeight="1">
      <c r="A7" s="178"/>
      <c r="B7" s="174"/>
      <c r="C7" s="174" t="s">
        <v>100</v>
      </c>
      <c r="D7" s="179">
        <v>0</v>
      </c>
      <c r="E7" s="179">
        <v>0</v>
      </c>
      <c r="F7" s="180">
        <f t="shared" si="0"/>
        <v>0</v>
      </c>
      <c r="G7" s="181"/>
      <c r="H7" s="182"/>
    </row>
    <row r="8" spans="1:8" ht="24.95" customHeight="1">
      <c r="A8" s="178"/>
      <c r="B8" s="178"/>
      <c r="C8" s="183" t="s">
        <v>101</v>
      </c>
      <c r="D8" s="184">
        <v>0</v>
      </c>
      <c r="E8" s="184">
        <v>0</v>
      </c>
      <c r="F8" s="185">
        <f t="shared" si="0"/>
        <v>0</v>
      </c>
      <c r="G8" s="186"/>
      <c r="H8" s="187"/>
    </row>
    <row r="9" spans="1:8" ht="24.95" customHeight="1">
      <c r="A9" s="178"/>
      <c r="B9" s="178"/>
      <c r="C9" s="174" t="s">
        <v>102</v>
      </c>
      <c r="D9" s="179">
        <v>0</v>
      </c>
      <c r="E9" s="179">
        <v>0</v>
      </c>
      <c r="F9" s="180">
        <f t="shared" si="0"/>
        <v>0</v>
      </c>
      <c r="G9" s="188"/>
      <c r="H9" s="189"/>
    </row>
    <row r="10" spans="1:8" ht="24.95" customHeight="1">
      <c r="A10" s="178"/>
      <c r="B10" s="178"/>
      <c r="C10" s="174" t="s">
        <v>103</v>
      </c>
      <c r="D10" s="179">
        <v>1224816</v>
      </c>
      <c r="E10" s="179">
        <v>1154494</v>
      </c>
      <c r="F10" s="180">
        <f t="shared" si="0"/>
        <v>70322</v>
      </c>
      <c r="G10" s="190" t="s">
        <v>104</v>
      </c>
      <c r="H10" s="173">
        <v>1224816000</v>
      </c>
    </row>
    <row r="11" spans="1:8" ht="24.95" customHeight="1">
      <c r="A11" s="178"/>
      <c r="B11" s="178"/>
      <c r="C11" s="174" t="s">
        <v>105</v>
      </c>
      <c r="D11" s="179">
        <v>3224000</v>
      </c>
      <c r="E11" s="179">
        <v>3224000</v>
      </c>
      <c r="F11" s="180">
        <f t="shared" si="0"/>
        <v>0</v>
      </c>
      <c r="G11" s="191" t="s">
        <v>106</v>
      </c>
      <c r="H11" s="192">
        <v>3224000000</v>
      </c>
    </row>
    <row r="12" spans="1:8" ht="24.95" customHeight="1">
      <c r="A12" s="178"/>
      <c r="B12" s="178"/>
      <c r="C12" s="174" t="s">
        <v>107</v>
      </c>
      <c r="D12" s="179">
        <v>209939</v>
      </c>
      <c r="E12" s="179">
        <v>282454</v>
      </c>
      <c r="F12" s="180">
        <f t="shared" si="0"/>
        <v>-72515</v>
      </c>
      <c r="G12" s="191" t="s">
        <v>108</v>
      </c>
      <c r="H12" s="192">
        <v>209939000</v>
      </c>
    </row>
    <row r="13" spans="1:8" ht="24.95" customHeight="1">
      <c r="A13" s="178"/>
      <c r="B13" s="178"/>
      <c r="C13" s="174" t="s">
        <v>109</v>
      </c>
      <c r="D13" s="179">
        <v>112632</v>
      </c>
      <c r="E13" s="179">
        <v>0</v>
      </c>
      <c r="F13" s="180">
        <v>0</v>
      </c>
      <c r="G13" s="193" t="s">
        <v>110</v>
      </c>
      <c r="H13" s="189">
        <v>112632000</v>
      </c>
    </row>
    <row r="14" spans="1:8" ht="24.95" customHeight="1">
      <c r="A14" s="178"/>
      <c r="B14" s="175" t="s">
        <v>111</v>
      </c>
      <c r="C14" s="175"/>
      <c r="D14" s="176">
        <f>D15+D16+D17+D18+D19</f>
        <v>0</v>
      </c>
      <c r="E14" s="176">
        <f>E15+E16+E17+E18+E19</f>
        <v>1800000</v>
      </c>
      <c r="F14" s="194">
        <f>D14-E14</f>
        <v>-1800000</v>
      </c>
      <c r="G14" s="177"/>
      <c r="H14" s="173"/>
    </row>
    <row r="15" spans="1:8" ht="24.95" customHeight="1">
      <c r="A15" s="178">
        <v>0</v>
      </c>
      <c r="B15" s="178"/>
      <c r="C15" s="174" t="s">
        <v>112</v>
      </c>
      <c r="D15" s="179">
        <v>0</v>
      </c>
      <c r="E15" s="179">
        <v>0</v>
      </c>
      <c r="F15" s="180">
        <f>D15-E15</f>
        <v>0</v>
      </c>
      <c r="G15" s="195"/>
      <c r="H15" s="189"/>
    </row>
    <row r="16" spans="1:8" ht="24.95" customHeight="1">
      <c r="A16" s="178"/>
      <c r="B16" s="178"/>
      <c r="C16" s="174" t="s">
        <v>113</v>
      </c>
      <c r="D16" s="179">
        <v>0</v>
      </c>
      <c r="E16" s="179">
        <v>1800000</v>
      </c>
      <c r="F16" s="180">
        <f>D16-E16</f>
        <v>-1800000</v>
      </c>
      <c r="G16" s="195"/>
      <c r="H16" s="189"/>
    </row>
    <row r="17" spans="1:8" ht="24.95" customHeight="1">
      <c r="A17" s="178"/>
      <c r="B17" s="178"/>
      <c r="C17" s="196" t="s">
        <v>114</v>
      </c>
      <c r="D17" s="197">
        <v>0</v>
      </c>
      <c r="E17" s="197">
        <v>0</v>
      </c>
      <c r="F17" s="198">
        <f>D17-E17</f>
        <v>0</v>
      </c>
      <c r="G17" s="177"/>
      <c r="H17" s="173"/>
    </row>
    <row r="18" spans="1:8" ht="24.95" customHeight="1">
      <c r="A18" s="178"/>
      <c r="B18" s="178"/>
      <c r="C18" s="174" t="s">
        <v>115</v>
      </c>
      <c r="D18" s="179">
        <v>0</v>
      </c>
      <c r="E18" s="179">
        <v>0</v>
      </c>
      <c r="F18" s="180">
        <f>D18-E18</f>
        <v>0</v>
      </c>
      <c r="G18" s="195"/>
      <c r="H18" s="189"/>
    </row>
    <row r="19" spans="1:8" ht="24.95" customHeight="1">
      <c r="A19" s="178"/>
      <c r="B19" s="178"/>
      <c r="C19" s="174" t="s">
        <v>116</v>
      </c>
      <c r="D19" s="179">
        <v>0</v>
      </c>
      <c r="E19" s="179">
        <v>0</v>
      </c>
      <c r="F19" s="180">
        <f t="shared" ref="F19:F37" si="1">D19-E19</f>
        <v>0</v>
      </c>
      <c r="G19" s="195"/>
      <c r="H19" s="189"/>
    </row>
    <row r="20" spans="1:8" ht="24.95" customHeight="1">
      <c r="A20" s="199" t="s">
        <v>117</v>
      </c>
      <c r="B20" s="199"/>
      <c r="C20" s="199"/>
      <c r="D20" s="197">
        <f>D21</f>
        <v>0</v>
      </c>
      <c r="E20" s="197">
        <f>E21</f>
        <v>0</v>
      </c>
      <c r="F20" s="198">
        <f t="shared" si="1"/>
        <v>0</v>
      </c>
      <c r="G20" s="177"/>
      <c r="H20" s="173"/>
    </row>
    <row r="21" spans="1:8" ht="24.95" customHeight="1">
      <c r="A21" s="174"/>
      <c r="B21" s="199" t="s">
        <v>118</v>
      </c>
      <c r="C21" s="199"/>
      <c r="D21" s="197">
        <f>D22</f>
        <v>0</v>
      </c>
      <c r="E21" s="197">
        <f>E22</f>
        <v>0</v>
      </c>
      <c r="F21" s="198">
        <f t="shared" si="1"/>
        <v>0</v>
      </c>
      <c r="G21" s="177"/>
      <c r="H21" s="173"/>
    </row>
    <row r="22" spans="1:8" ht="24.95" customHeight="1">
      <c r="A22" s="200"/>
      <c r="B22" s="196"/>
      <c r="C22" s="196" t="s">
        <v>118</v>
      </c>
      <c r="D22" s="197">
        <v>0</v>
      </c>
      <c r="E22" s="197">
        <v>0</v>
      </c>
      <c r="F22" s="198">
        <f t="shared" si="1"/>
        <v>0</v>
      </c>
      <c r="G22" s="177"/>
      <c r="H22" s="173"/>
    </row>
    <row r="23" spans="1:8" ht="24.95" customHeight="1">
      <c r="A23" s="199" t="s">
        <v>119</v>
      </c>
      <c r="B23" s="199"/>
      <c r="C23" s="199"/>
      <c r="D23" s="197">
        <f>D24</f>
        <v>119220</v>
      </c>
      <c r="E23" s="197">
        <f>E24</f>
        <v>124961</v>
      </c>
      <c r="F23" s="198">
        <f t="shared" si="1"/>
        <v>-5741</v>
      </c>
      <c r="G23" s="177"/>
      <c r="H23" s="173"/>
    </row>
    <row r="24" spans="1:8" ht="24.95" customHeight="1">
      <c r="A24" s="174"/>
      <c r="B24" s="199" t="s">
        <v>120</v>
      </c>
      <c r="C24" s="199"/>
      <c r="D24" s="197">
        <f>D25+D26+D27+D28</f>
        <v>119220</v>
      </c>
      <c r="E24" s="197">
        <f>E25+E26+E27+E28</f>
        <v>124961</v>
      </c>
      <c r="F24" s="198">
        <f t="shared" si="1"/>
        <v>-5741</v>
      </c>
      <c r="G24" s="177"/>
      <c r="H24" s="173"/>
    </row>
    <row r="25" spans="1:8" ht="24.95" customHeight="1">
      <c r="A25" s="178"/>
      <c r="B25" s="178"/>
      <c r="C25" s="174" t="s">
        <v>121</v>
      </c>
      <c r="D25" s="179">
        <v>0</v>
      </c>
      <c r="E25" s="179">
        <v>0</v>
      </c>
      <c r="F25" s="180">
        <f t="shared" si="1"/>
        <v>0</v>
      </c>
      <c r="G25" s="193"/>
      <c r="H25" s="189"/>
    </row>
    <row r="26" spans="1:8" ht="24.95" customHeight="1">
      <c r="A26" s="178"/>
      <c r="B26" s="178"/>
      <c r="C26" s="196" t="s">
        <v>122</v>
      </c>
      <c r="D26" s="197">
        <v>0</v>
      </c>
      <c r="E26" s="197">
        <v>0</v>
      </c>
      <c r="F26" s="198">
        <f t="shared" si="1"/>
        <v>0</v>
      </c>
      <c r="G26" s="177"/>
      <c r="H26" s="173"/>
    </row>
    <row r="27" spans="1:8" ht="24.95" customHeight="1">
      <c r="A27" s="178"/>
      <c r="B27" s="178"/>
      <c r="C27" s="196" t="s">
        <v>123</v>
      </c>
      <c r="D27" s="197">
        <v>0</v>
      </c>
      <c r="E27" s="197">
        <v>0</v>
      </c>
      <c r="F27" s="198">
        <f t="shared" si="1"/>
        <v>0</v>
      </c>
      <c r="G27" s="177"/>
      <c r="H27" s="173"/>
    </row>
    <row r="28" spans="1:8" ht="24.95" customHeight="1">
      <c r="A28" s="200"/>
      <c r="B28" s="200"/>
      <c r="C28" s="196" t="s">
        <v>124</v>
      </c>
      <c r="D28" s="197">
        <v>119220</v>
      </c>
      <c r="E28" s="197">
        <v>124961</v>
      </c>
      <c r="F28" s="198">
        <f t="shared" si="1"/>
        <v>-5741</v>
      </c>
      <c r="G28" s="177" t="s">
        <v>125</v>
      </c>
      <c r="H28" s="173">
        <v>119220000</v>
      </c>
    </row>
    <row r="29" spans="1:8" ht="24.95" customHeight="1">
      <c r="A29" s="199" t="s">
        <v>126</v>
      </c>
      <c r="B29" s="199"/>
      <c r="C29" s="199"/>
      <c r="D29" s="197">
        <f>D30</f>
        <v>0</v>
      </c>
      <c r="E29" s="197">
        <f>E30</f>
        <v>0</v>
      </c>
      <c r="F29" s="198">
        <f t="shared" si="1"/>
        <v>0</v>
      </c>
      <c r="G29" s="177"/>
      <c r="H29" s="173"/>
    </row>
    <row r="30" spans="1:8" ht="24.95" customHeight="1">
      <c r="A30" s="174"/>
      <c r="B30" s="199" t="s">
        <v>127</v>
      </c>
      <c r="C30" s="199"/>
      <c r="D30" s="197">
        <f>D31+D32+D33+D34</f>
        <v>0</v>
      </c>
      <c r="E30" s="197">
        <f>E31+E32+E33+E34</f>
        <v>0</v>
      </c>
      <c r="F30" s="198">
        <f t="shared" si="1"/>
        <v>0</v>
      </c>
      <c r="G30" s="177"/>
      <c r="H30" s="173"/>
    </row>
    <row r="31" spans="1:8" ht="24.95" customHeight="1">
      <c r="A31" s="178"/>
      <c r="B31" s="174"/>
      <c r="C31" s="196" t="s">
        <v>128</v>
      </c>
      <c r="D31" s="197">
        <v>0</v>
      </c>
      <c r="E31" s="197">
        <v>0</v>
      </c>
      <c r="F31" s="198">
        <f t="shared" si="1"/>
        <v>0</v>
      </c>
      <c r="G31" s="177"/>
      <c r="H31" s="173"/>
    </row>
    <row r="32" spans="1:8" ht="24.95" customHeight="1">
      <c r="A32" s="178"/>
      <c r="B32" s="178"/>
      <c r="C32" s="196" t="s">
        <v>129</v>
      </c>
      <c r="D32" s="197">
        <v>0</v>
      </c>
      <c r="E32" s="197">
        <v>0</v>
      </c>
      <c r="F32" s="198">
        <f t="shared" si="1"/>
        <v>0</v>
      </c>
      <c r="G32" s="177"/>
      <c r="H32" s="173"/>
    </row>
    <row r="33" spans="1:8" ht="24.95" customHeight="1">
      <c r="A33" s="178"/>
      <c r="B33" s="178"/>
      <c r="C33" s="200" t="s">
        <v>130</v>
      </c>
      <c r="D33" s="170">
        <v>0</v>
      </c>
      <c r="E33" s="170">
        <v>0</v>
      </c>
      <c r="F33" s="171">
        <f t="shared" si="1"/>
        <v>0</v>
      </c>
      <c r="G33" s="172"/>
      <c r="H33" s="201"/>
    </row>
    <row r="34" spans="1:8" ht="24.95" customHeight="1">
      <c r="A34" s="200"/>
      <c r="B34" s="200"/>
      <c r="C34" s="200" t="s">
        <v>131</v>
      </c>
      <c r="D34" s="170">
        <v>0</v>
      </c>
      <c r="E34" s="170">
        <v>0</v>
      </c>
      <c r="F34" s="171">
        <f t="shared" si="1"/>
        <v>0</v>
      </c>
      <c r="G34" s="172"/>
      <c r="H34" s="201"/>
    </row>
    <row r="35" spans="1:8" ht="24.95" customHeight="1">
      <c r="A35" s="199" t="s">
        <v>132</v>
      </c>
      <c r="B35" s="199"/>
      <c r="C35" s="199"/>
      <c r="D35" s="197">
        <f>D36</f>
        <v>1261667</v>
      </c>
      <c r="E35" s="197">
        <f>E36</f>
        <v>367879</v>
      </c>
      <c r="F35" s="198">
        <f t="shared" si="1"/>
        <v>893788</v>
      </c>
      <c r="G35" s="177"/>
      <c r="H35" s="173"/>
    </row>
    <row r="36" spans="1:8" ht="24.95" customHeight="1">
      <c r="A36" s="174"/>
      <c r="B36" s="199" t="s">
        <v>133</v>
      </c>
      <c r="C36" s="199"/>
      <c r="D36" s="197">
        <f>D37+D38+D39</f>
        <v>1261667</v>
      </c>
      <c r="E36" s="197">
        <f>E37+E38+E39</f>
        <v>367879</v>
      </c>
      <c r="F36" s="198">
        <f>D36-E36</f>
        <v>893788</v>
      </c>
      <c r="G36" s="177"/>
      <c r="H36" s="173"/>
    </row>
    <row r="37" spans="1:8" ht="24.95" customHeight="1">
      <c r="A37" s="178"/>
      <c r="B37" s="174"/>
      <c r="C37" s="174" t="s">
        <v>134</v>
      </c>
      <c r="D37" s="179">
        <v>1261667</v>
      </c>
      <c r="E37" s="179">
        <v>367879</v>
      </c>
      <c r="F37" s="180">
        <f t="shared" si="1"/>
        <v>893788</v>
      </c>
      <c r="G37" s="202" t="s">
        <v>135</v>
      </c>
      <c r="H37" s="189">
        <v>1261667000</v>
      </c>
    </row>
    <row r="38" spans="1:8" ht="24.95" customHeight="1">
      <c r="A38" s="178"/>
      <c r="B38" s="178"/>
      <c r="C38" s="196" t="s">
        <v>136</v>
      </c>
      <c r="D38" s="197">
        <v>0</v>
      </c>
      <c r="E38" s="197">
        <v>0</v>
      </c>
      <c r="F38" s="198">
        <f>D38-E38</f>
        <v>0</v>
      </c>
      <c r="G38" s="177"/>
      <c r="H38" s="173"/>
    </row>
    <row r="39" spans="1:8" ht="24.95" customHeight="1">
      <c r="A39" s="178"/>
      <c r="B39" s="178"/>
      <c r="C39" s="203" t="s">
        <v>137</v>
      </c>
      <c r="D39" s="179">
        <v>0</v>
      </c>
      <c r="E39" s="179">
        <v>0</v>
      </c>
      <c r="F39" s="180">
        <f>D39-E39</f>
        <v>0</v>
      </c>
      <c r="G39" s="195"/>
      <c r="H39" s="189"/>
    </row>
    <row r="40" spans="1:8" ht="24.95" customHeight="1">
      <c r="A40" s="199" t="s">
        <v>138</v>
      </c>
      <c r="B40" s="199"/>
      <c r="C40" s="199"/>
      <c r="D40" s="197">
        <f>D41</f>
        <v>24262000</v>
      </c>
      <c r="E40" s="197">
        <f>E41</f>
        <v>31128383</v>
      </c>
      <c r="F40" s="198">
        <f t="shared" ref="F40:F69" si="2">D40-E40</f>
        <v>-6866383</v>
      </c>
      <c r="G40" s="177"/>
      <c r="H40" s="173"/>
    </row>
    <row r="41" spans="1:8" ht="24.95" customHeight="1">
      <c r="A41" s="174"/>
      <c r="B41" s="199" t="s">
        <v>139</v>
      </c>
      <c r="C41" s="199"/>
      <c r="D41" s="197">
        <f>SUM(D42:D44)</f>
        <v>24262000</v>
      </c>
      <c r="E41" s="197">
        <f t="shared" ref="E41:F41" si="3">SUM(E42:E44)</f>
        <v>31128383</v>
      </c>
      <c r="F41" s="197">
        <f t="shared" si="3"/>
        <v>-6866383</v>
      </c>
      <c r="G41" s="177"/>
      <c r="H41" s="173"/>
    </row>
    <row r="42" spans="1:8" ht="24.95" customHeight="1">
      <c r="A42" s="178"/>
      <c r="B42" s="174"/>
      <c r="C42" s="174" t="s">
        <v>140</v>
      </c>
      <c r="D42" s="179">
        <v>23200000</v>
      </c>
      <c r="E42" s="179">
        <v>23400000</v>
      </c>
      <c r="F42" s="180">
        <f t="shared" si="2"/>
        <v>-200000</v>
      </c>
      <c r="G42" s="195" t="s">
        <v>141</v>
      </c>
      <c r="H42" s="189">
        <v>23200000000</v>
      </c>
    </row>
    <row r="43" spans="1:8" ht="24.95" customHeight="1">
      <c r="A43" s="178"/>
      <c r="B43" s="178"/>
      <c r="C43" s="178"/>
      <c r="D43" s="204">
        <v>1062000</v>
      </c>
      <c r="E43" s="204">
        <v>1728383</v>
      </c>
      <c r="F43" s="205">
        <f t="shared" si="2"/>
        <v>-666383</v>
      </c>
      <c r="G43" s="206" t="s">
        <v>142</v>
      </c>
      <c r="H43" s="207">
        <v>1062000000</v>
      </c>
    </row>
    <row r="44" spans="1:8" ht="24.95" customHeight="1">
      <c r="A44" s="178"/>
      <c r="B44" s="178"/>
      <c r="C44" s="200"/>
      <c r="D44" s="170"/>
      <c r="E44" s="170">
        <v>6000000</v>
      </c>
      <c r="F44" s="171">
        <f t="shared" si="2"/>
        <v>-6000000</v>
      </c>
      <c r="G44" s="172"/>
      <c r="H44" s="201"/>
    </row>
    <row r="45" spans="1:8" ht="24.95" customHeight="1">
      <c r="A45" s="178"/>
      <c r="B45" s="178"/>
      <c r="C45" s="200" t="s">
        <v>143</v>
      </c>
      <c r="D45" s="170">
        <v>0</v>
      </c>
      <c r="E45" s="170">
        <v>0</v>
      </c>
      <c r="F45" s="171">
        <f t="shared" si="2"/>
        <v>0</v>
      </c>
      <c r="G45" s="172"/>
      <c r="H45" s="201"/>
    </row>
    <row r="46" spans="1:8" ht="24.95" customHeight="1">
      <c r="A46" s="200"/>
      <c r="B46" s="200"/>
      <c r="C46" s="200" t="s">
        <v>144</v>
      </c>
      <c r="D46" s="170">
        <v>0</v>
      </c>
      <c r="E46" s="170">
        <v>0</v>
      </c>
      <c r="F46" s="171">
        <f t="shared" si="2"/>
        <v>0</v>
      </c>
      <c r="G46" s="172"/>
      <c r="H46" s="201"/>
    </row>
    <row r="47" spans="1:8" ht="24.95" customHeight="1">
      <c r="A47" s="199" t="s">
        <v>145</v>
      </c>
      <c r="B47" s="199"/>
      <c r="C47" s="199"/>
      <c r="D47" s="197">
        <f>D48</f>
        <v>0</v>
      </c>
      <c r="E47" s="197">
        <f>E48</f>
        <v>0</v>
      </c>
      <c r="F47" s="198">
        <f t="shared" si="2"/>
        <v>0</v>
      </c>
      <c r="G47" s="177"/>
      <c r="H47" s="173"/>
    </row>
    <row r="48" spans="1:8" ht="24.95" customHeight="1">
      <c r="A48" s="174"/>
      <c r="B48" s="199" t="s">
        <v>146</v>
      </c>
      <c r="C48" s="199"/>
      <c r="D48" s="197">
        <f>D49+D50+D51</f>
        <v>0</v>
      </c>
      <c r="E48" s="197">
        <f>E49+E50+E51</f>
        <v>0</v>
      </c>
      <c r="F48" s="198">
        <f t="shared" si="2"/>
        <v>0</v>
      </c>
      <c r="G48" s="177"/>
      <c r="H48" s="173"/>
    </row>
    <row r="49" spans="1:8" ht="24.95" customHeight="1">
      <c r="A49" s="178"/>
      <c r="B49" s="174"/>
      <c r="C49" s="196" t="s">
        <v>147</v>
      </c>
      <c r="D49" s="197">
        <v>0</v>
      </c>
      <c r="E49" s="197">
        <v>0</v>
      </c>
      <c r="F49" s="198">
        <f t="shared" si="2"/>
        <v>0</v>
      </c>
      <c r="G49" s="177"/>
      <c r="H49" s="173"/>
    </row>
    <row r="50" spans="1:8" ht="24.95" customHeight="1">
      <c r="A50" s="178"/>
      <c r="B50" s="178"/>
      <c r="C50" s="196" t="s">
        <v>148</v>
      </c>
      <c r="D50" s="197">
        <v>0</v>
      </c>
      <c r="E50" s="197">
        <v>0</v>
      </c>
      <c r="F50" s="198">
        <f>D50-E50</f>
        <v>0</v>
      </c>
      <c r="G50" s="172"/>
      <c r="H50" s="201"/>
    </row>
    <row r="51" spans="1:8" ht="24.95" customHeight="1">
      <c r="A51" s="200"/>
      <c r="B51" s="200"/>
      <c r="C51" s="196" t="s">
        <v>149</v>
      </c>
      <c r="D51" s="197">
        <v>0</v>
      </c>
      <c r="E51" s="197">
        <v>0</v>
      </c>
      <c r="F51" s="198">
        <f t="shared" si="2"/>
        <v>0</v>
      </c>
      <c r="G51" s="172"/>
      <c r="H51" s="201"/>
    </row>
    <row r="52" spans="1:8" ht="24.95" customHeight="1">
      <c r="A52" s="199" t="s">
        <v>150</v>
      </c>
      <c r="B52" s="199"/>
      <c r="C52" s="199"/>
      <c r="D52" s="197">
        <f>D53+D55+D60</f>
        <v>36541</v>
      </c>
      <c r="E52" s="197">
        <f>E53+E55+E60</f>
        <v>74528</v>
      </c>
      <c r="F52" s="198">
        <f t="shared" si="2"/>
        <v>-37987</v>
      </c>
      <c r="G52" s="177"/>
      <c r="H52" s="173"/>
    </row>
    <row r="53" spans="1:8" ht="24.95" customHeight="1">
      <c r="A53" s="174"/>
      <c r="B53" s="199" t="s">
        <v>151</v>
      </c>
      <c r="C53" s="199"/>
      <c r="D53" s="197">
        <f>D54</f>
        <v>0</v>
      </c>
      <c r="E53" s="197">
        <f>E54</f>
        <v>0</v>
      </c>
      <c r="F53" s="198">
        <f t="shared" si="2"/>
        <v>0</v>
      </c>
      <c r="G53" s="177"/>
      <c r="H53" s="173"/>
    </row>
    <row r="54" spans="1:8" ht="24.95" customHeight="1">
      <c r="A54" s="178"/>
      <c r="B54" s="196"/>
      <c r="C54" s="196" t="s">
        <v>152</v>
      </c>
      <c r="D54" s="197">
        <v>0</v>
      </c>
      <c r="E54" s="197">
        <v>0</v>
      </c>
      <c r="F54" s="198">
        <f t="shared" si="2"/>
        <v>0</v>
      </c>
      <c r="G54" s="177"/>
      <c r="H54" s="173"/>
    </row>
    <row r="55" spans="1:8" ht="24.95" customHeight="1">
      <c r="A55" s="178"/>
      <c r="B55" s="199" t="s">
        <v>153</v>
      </c>
      <c r="C55" s="199"/>
      <c r="D55" s="197">
        <f>D56+D57+D58+D59</f>
        <v>8460</v>
      </c>
      <c r="E55" s="197">
        <f>E56+E57+E58+E59</f>
        <v>22334</v>
      </c>
      <c r="F55" s="198">
        <f t="shared" si="2"/>
        <v>-13874</v>
      </c>
      <c r="G55" s="177"/>
      <c r="H55" s="173"/>
    </row>
    <row r="56" spans="1:8" ht="24.95" customHeight="1">
      <c r="A56" s="178"/>
      <c r="B56" s="174"/>
      <c r="C56" s="174" t="s">
        <v>154</v>
      </c>
      <c r="D56" s="179">
        <v>8460</v>
      </c>
      <c r="E56" s="179">
        <v>22334</v>
      </c>
      <c r="F56" s="180">
        <f t="shared" si="2"/>
        <v>-13874</v>
      </c>
      <c r="G56" s="208" t="s">
        <v>155</v>
      </c>
      <c r="H56" s="207">
        <v>8460000</v>
      </c>
    </row>
    <row r="57" spans="1:8" ht="24.95" customHeight="1">
      <c r="A57" s="178"/>
      <c r="B57" s="178"/>
      <c r="C57" s="196" t="s">
        <v>156</v>
      </c>
      <c r="D57" s="197">
        <v>0</v>
      </c>
      <c r="E57" s="197">
        <v>0</v>
      </c>
      <c r="F57" s="198">
        <f t="shared" si="2"/>
        <v>0</v>
      </c>
      <c r="G57" s="209"/>
      <c r="H57" s="173"/>
    </row>
    <row r="58" spans="1:8" ht="24.95" customHeight="1">
      <c r="A58" s="178"/>
      <c r="B58" s="178"/>
      <c r="C58" s="196" t="s">
        <v>157</v>
      </c>
      <c r="D58" s="197">
        <v>0</v>
      </c>
      <c r="E58" s="197">
        <v>0</v>
      </c>
      <c r="F58" s="198">
        <f t="shared" si="2"/>
        <v>0</v>
      </c>
      <c r="G58" s="209"/>
      <c r="H58" s="173"/>
    </row>
    <row r="59" spans="1:8" ht="24.95" customHeight="1">
      <c r="A59" s="178"/>
      <c r="B59" s="200"/>
      <c r="C59" s="196" t="s">
        <v>158</v>
      </c>
      <c r="D59" s="197">
        <v>0</v>
      </c>
      <c r="E59" s="197">
        <v>0</v>
      </c>
      <c r="F59" s="198">
        <f t="shared" si="2"/>
        <v>0</v>
      </c>
      <c r="G59" s="209"/>
      <c r="H59" s="173"/>
    </row>
    <row r="60" spans="1:8" ht="24.95" customHeight="1">
      <c r="A60" s="178"/>
      <c r="B60" s="210" t="s">
        <v>159</v>
      </c>
      <c r="C60" s="210"/>
      <c r="D60" s="211">
        <f>D61+D66+D67+D68</f>
        <v>28081</v>
      </c>
      <c r="E60" s="211">
        <f>E61+E66+E67+E68</f>
        <v>52194</v>
      </c>
      <c r="F60" s="212">
        <f t="shared" si="2"/>
        <v>-24113</v>
      </c>
      <c r="G60" s="213"/>
      <c r="H60" s="201"/>
    </row>
    <row r="61" spans="1:8" ht="24.95" customHeight="1">
      <c r="A61" s="178"/>
      <c r="B61" s="174"/>
      <c r="C61" s="174" t="s">
        <v>160</v>
      </c>
      <c r="D61" s="179">
        <v>28081</v>
      </c>
      <c r="E61" s="179">
        <v>52194</v>
      </c>
      <c r="F61" s="180">
        <f>D61-E61</f>
        <v>-24113</v>
      </c>
      <c r="G61" s="214" t="s">
        <v>161</v>
      </c>
      <c r="H61" s="207">
        <v>11725000</v>
      </c>
    </row>
    <row r="62" spans="1:8" ht="24.95" customHeight="1">
      <c r="A62" s="178"/>
      <c r="B62" s="178"/>
      <c r="C62" s="178"/>
      <c r="D62" s="204"/>
      <c r="E62" s="204"/>
      <c r="F62" s="205"/>
      <c r="G62" s="214" t="s">
        <v>162</v>
      </c>
      <c r="H62" s="207">
        <v>2520000</v>
      </c>
    </row>
    <row r="63" spans="1:8" ht="24.95" customHeight="1">
      <c r="A63" s="178"/>
      <c r="B63" s="178"/>
      <c r="C63" s="178"/>
      <c r="D63" s="204"/>
      <c r="E63" s="204"/>
      <c r="F63" s="205"/>
      <c r="G63" s="214" t="s">
        <v>163</v>
      </c>
      <c r="H63" s="207">
        <v>7740000</v>
      </c>
    </row>
    <row r="64" spans="1:8" ht="24.95" customHeight="1">
      <c r="A64" s="178"/>
      <c r="B64" s="178"/>
      <c r="C64" s="178"/>
      <c r="D64" s="204"/>
      <c r="E64" s="204"/>
      <c r="F64" s="205"/>
      <c r="G64" s="214" t="s">
        <v>164</v>
      </c>
      <c r="H64" s="207">
        <v>6096000</v>
      </c>
    </row>
    <row r="65" spans="1:8" ht="24.95" customHeight="1">
      <c r="A65" s="178"/>
      <c r="B65" s="200"/>
      <c r="C65" s="200"/>
      <c r="D65" s="170"/>
      <c r="E65" s="170"/>
      <c r="F65" s="171"/>
      <c r="G65" s="215" t="s">
        <v>165</v>
      </c>
      <c r="H65" s="201">
        <f>SUM(H61:H64)</f>
        <v>28081000</v>
      </c>
    </row>
    <row r="66" spans="1:8" ht="24.95" customHeight="1">
      <c r="A66" s="178"/>
      <c r="B66" s="174"/>
      <c r="C66" s="203" t="s">
        <v>166</v>
      </c>
      <c r="D66" s="179">
        <v>0</v>
      </c>
      <c r="E66" s="179">
        <v>0</v>
      </c>
      <c r="F66" s="180">
        <f>D66-E66</f>
        <v>0</v>
      </c>
      <c r="G66" s="216"/>
      <c r="H66" s="189"/>
    </row>
    <row r="67" spans="1:8" ht="24.95" customHeight="1">
      <c r="A67" s="178"/>
      <c r="B67" s="178"/>
      <c r="C67" s="196" t="s">
        <v>167</v>
      </c>
      <c r="D67" s="197">
        <v>0</v>
      </c>
      <c r="E67" s="197">
        <v>0</v>
      </c>
      <c r="F67" s="198">
        <f t="shared" si="2"/>
        <v>0</v>
      </c>
      <c r="G67" s="177"/>
      <c r="H67" s="173"/>
    </row>
    <row r="68" spans="1:8" ht="24.95" customHeight="1">
      <c r="A68" s="200"/>
      <c r="B68" s="200"/>
      <c r="C68" s="196" t="s">
        <v>168</v>
      </c>
      <c r="D68" s="197">
        <v>0</v>
      </c>
      <c r="E68" s="197">
        <v>0</v>
      </c>
      <c r="F68" s="198">
        <f t="shared" si="2"/>
        <v>0</v>
      </c>
      <c r="G68" s="177"/>
      <c r="H68" s="173"/>
    </row>
    <row r="69" spans="1:8" ht="24.95" customHeight="1">
      <c r="A69" s="217" t="s">
        <v>169</v>
      </c>
      <c r="B69" s="218"/>
      <c r="C69" s="219"/>
      <c r="D69" s="220">
        <f>D52+D47+D40+D35+D29+D23+D20+D5</f>
        <v>30450815</v>
      </c>
      <c r="E69" s="220">
        <f>E52+E47+E40+E35+E29+E23+E20+E5</f>
        <v>38156699</v>
      </c>
      <c r="F69" s="221">
        <f t="shared" si="2"/>
        <v>-7705884</v>
      </c>
      <c r="G69" s="222"/>
      <c r="H69" s="223"/>
    </row>
    <row r="70" spans="1:8" ht="24.95" customHeight="1">
      <c r="A70" s="162"/>
      <c r="B70" s="162"/>
      <c r="C70" s="162"/>
      <c r="D70" s="162"/>
      <c r="E70" s="162"/>
      <c r="F70" s="162"/>
      <c r="G70" s="162"/>
      <c r="H70" s="224"/>
    </row>
    <row r="71" spans="1:8" ht="24.95" customHeight="1">
      <c r="A71" s="162"/>
      <c r="B71" s="162"/>
      <c r="C71" s="162"/>
      <c r="D71" s="162"/>
      <c r="E71" s="162"/>
      <c r="F71" s="162"/>
      <c r="G71" s="162"/>
      <c r="H71" s="162"/>
    </row>
    <row r="72" spans="1:8" ht="24.95" customHeight="1">
      <c r="A72" s="162"/>
      <c r="B72" s="162"/>
      <c r="C72" s="162"/>
      <c r="D72" s="162"/>
      <c r="E72" s="162"/>
      <c r="F72" s="162"/>
      <c r="G72" s="162"/>
      <c r="H72" s="224"/>
    </row>
    <row r="73" spans="1:8" ht="24.95" customHeight="1">
      <c r="A73" s="162"/>
      <c r="B73" s="162"/>
      <c r="C73" s="162"/>
      <c r="D73" s="162"/>
      <c r="E73" s="162"/>
      <c r="F73" s="162"/>
      <c r="G73" s="162"/>
      <c r="H73" s="162"/>
    </row>
    <row r="74" spans="1:8" ht="24.95" customHeight="1">
      <c r="A74" s="162"/>
      <c r="B74" s="162"/>
      <c r="C74" s="162"/>
      <c r="D74" s="162"/>
      <c r="E74" s="162"/>
      <c r="F74" s="162"/>
      <c r="G74" s="162"/>
      <c r="H74" s="162"/>
    </row>
    <row r="75" spans="1:8" ht="24.95" customHeight="1">
      <c r="A75" s="162"/>
      <c r="B75" s="162"/>
      <c r="C75" s="162"/>
      <c r="D75" s="162"/>
      <c r="E75" s="162"/>
      <c r="F75" s="162"/>
      <c r="G75" s="162"/>
      <c r="H75" s="162"/>
    </row>
    <row r="76" spans="1:8" ht="24.95" customHeight="1">
      <c r="A76" s="162"/>
      <c r="B76" s="162"/>
      <c r="C76" s="162"/>
      <c r="D76" s="162"/>
      <c r="E76" s="162"/>
      <c r="F76" s="162"/>
      <c r="G76" s="162"/>
      <c r="H76" s="162"/>
    </row>
    <row r="77" spans="1:8" ht="24.95" customHeight="1">
      <c r="A77" s="162"/>
      <c r="B77" s="162"/>
      <c r="C77" s="162"/>
      <c r="D77" s="162"/>
      <c r="E77" s="162"/>
      <c r="F77" s="162"/>
      <c r="G77" s="162"/>
      <c r="H77" s="162"/>
    </row>
    <row r="78" spans="1:8" ht="24.95" customHeight="1">
      <c r="A78" s="162"/>
      <c r="B78" s="162"/>
      <c r="C78" s="162"/>
      <c r="D78" s="162"/>
      <c r="E78" s="162"/>
      <c r="F78" s="162"/>
      <c r="G78" s="162"/>
      <c r="H78" s="162"/>
    </row>
    <row r="79" spans="1:8" ht="24.95" customHeight="1">
      <c r="A79" s="162"/>
      <c r="B79" s="162"/>
      <c r="C79" s="162"/>
      <c r="D79" s="162"/>
      <c r="E79" s="162"/>
      <c r="F79" s="162"/>
      <c r="G79" s="162"/>
      <c r="H79" s="162"/>
    </row>
    <row r="80" spans="1:8" ht="24.95" customHeight="1">
      <c r="A80" s="162"/>
      <c r="B80" s="162"/>
      <c r="C80" s="162"/>
      <c r="D80" s="162"/>
      <c r="E80" s="162"/>
      <c r="F80" s="162"/>
      <c r="G80" s="162"/>
      <c r="H80" s="162"/>
    </row>
    <row r="81" spans="1:8" ht="24.95" customHeight="1">
      <c r="A81" s="162"/>
      <c r="B81" s="162"/>
      <c r="C81" s="162"/>
      <c r="D81" s="162"/>
      <c r="E81" s="162"/>
      <c r="F81" s="162"/>
      <c r="G81" s="162"/>
      <c r="H81" s="162"/>
    </row>
    <row r="82" spans="1:8" ht="24.95" customHeight="1">
      <c r="A82" s="162"/>
      <c r="B82" s="162"/>
      <c r="C82" s="162"/>
      <c r="D82" s="162"/>
      <c r="E82" s="162"/>
      <c r="F82" s="162"/>
      <c r="G82" s="162"/>
      <c r="H82" s="162"/>
    </row>
    <row r="83" spans="1:8" ht="24.95" customHeight="1">
      <c r="A83" s="162"/>
      <c r="B83" s="162"/>
      <c r="C83" s="162"/>
      <c r="D83" s="162"/>
      <c r="E83" s="162"/>
      <c r="F83" s="162"/>
      <c r="G83" s="162"/>
      <c r="H83" s="162"/>
    </row>
    <row r="84" spans="1:8" ht="24.95" customHeight="1">
      <c r="A84" s="162"/>
      <c r="B84" s="162"/>
      <c r="C84" s="162"/>
      <c r="D84" s="162"/>
      <c r="E84" s="162"/>
      <c r="F84" s="162"/>
      <c r="G84" s="162"/>
      <c r="H84" s="162"/>
    </row>
    <row r="85" spans="1:8" ht="24.95" customHeight="1">
      <c r="A85" s="162"/>
      <c r="B85" s="162"/>
      <c r="C85" s="162"/>
      <c r="D85" s="162"/>
      <c r="E85" s="162"/>
      <c r="F85" s="162"/>
      <c r="G85" s="162"/>
      <c r="H85" s="162"/>
    </row>
    <row r="86" spans="1:8" ht="24.95" customHeight="1">
      <c r="A86" s="162"/>
      <c r="B86" s="162"/>
      <c r="C86" s="162"/>
      <c r="D86" s="162"/>
      <c r="E86" s="162"/>
      <c r="F86" s="162"/>
      <c r="G86" s="162"/>
      <c r="H86" s="162"/>
    </row>
    <row r="87" spans="1:8" ht="24.95" customHeight="1">
      <c r="A87" s="162"/>
      <c r="B87" s="162"/>
      <c r="C87" s="162"/>
      <c r="D87" s="162"/>
      <c r="E87" s="162"/>
      <c r="F87" s="162"/>
      <c r="G87" s="162"/>
      <c r="H87" s="162"/>
    </row>
    <row r="88" spans="1:8" ht="21.95" customHeight="1">
      <c r="A88" s="162"/>
      <c r="B88" s="162"/>
      <c r="C88" s="162"/>
      <c r="D88" s="162"/>
      <c r="E88" s="162"/>
      <c r="F88" s="162"/>
      <c r="G88" s="162"/>
      <c r="H88" s="162"/>
    </row>
    <row r="89" spans="1:8" ht="21.95" customHeight="1">
      <c r="A89" s="162"/>
      <c r="B89" s="162"/>
      <c r="C89" s="162"/>
      <c r="D89" s="162"/>
      <c r="E89" s="162"/>
      <c r="F89" s="162"/>
      <c r="G89" s="162"/>
      <c r="H89" s="162"/>
    </row>
    <row r="90" spans="1:8" ht="21.95" customHeight="1">
      <c r="A90" s="162"/>
      <c r="B90" s="162"/>
      <c r="C90" s="162"/>
      <c r="D90" s="162"/>
      <c r="E90" s="162"/>
      <c r="F90" s="162"/>
      <c r="G90" s="162"/>
      <c r="H90" s="162"/>
    </row>
    <row r="91" spans="1:8" ht="21.95" customHeight="1">
      <c r="A91" s="162"/>
      <c r="B91" s="162"/>
      <c r="C91" s="162"/>
      <c r="D91" s="162"/>
      <c r="E91" s="162"/>
      <c r="F91" s="162"/>
      <c r="G91" s="162"/>
      <c r="H91" s="162"/>
    </row>
    <row r="92" spans="1:8" ht="21.95" customHeight="1">
      <c r="A92" s="162"/>
      <c r="B92" s="162"/>
      <c r="C92" s="162"/>
      <c r="D92" s="162"/>
      <c r="E92" s="162"/>
      <c r="F92" s="162"/>
      <c r="G92" s="162"/>
      <c r="H92" s="162"/>
    </row>
    <row r="93" spans="1:8" ht="21.95" customHeight="1">
      <c r="A93" s="162"/>
      <c r="B93" s="162"/>
      <c r="C93" s="162"/>
      <c r="D93" s="162"/>
      <c r="E93" s="162"/>
      <c r="F93" s="162"/>
      <c r="G93" s="162"/>
      <c r="H93" s="162"/>
    </row>
    <row r="94" spans="1:8" ht="21.95" customHeight="1">
      <c r="A94" s="162"/>
      <c r="B94" s="162"/>
      <c r="C94" s="162"/>
      <c r="D94" s="162"/>
      <c r="E94" s="162"/>
      <c r="F94" s="162"/>
      <c r="G94" s="162"/>
      <c r="H94" s="162"/>
    </row>
    <row r="95" spans="1:8" ht="21.95" customHeight="1">
      <c r="A95" s="162"/>
      <c r="B95" s="162"/>
      <c r="C95" s="162"/>
      <c r="D95" s="162"/>
      <c r="E95" s="162"/>
      <c r="F95" s="162"/>
      <c r="G95" s="162"/>
      <c r="H95" s="162"/>
    </row>
    <row r="96" spans="1:8" ht="21.95" customHeight="1">
      <c r="A96" s="162"/>
      <c r="B96" s="162"/>
      <c r="C96" s="162"/>
      <c r="D96" s="162"/>
      <c r="E96" s="162"/>
      <c r="F96" s="162"/>
      <c r="G96" s="162"/>
      <c r="H96" s="162"/>
    </row>
    <row r="97" spans="1:8" ht="21.95" customHeight="1">
      <c r="A97" s="162"/>
      <c r="B97" s="162"/>
      <c r="C97" s="162"/>
      <c r="D97" s="162"/>
      <c r="E97" s="162"/>
      <c r="F97" s="162"/>
      <c r="G97" s="162"/>
      <c r="H97" s="162"/>
    </row>
    <row r="98" spans="1:8" ht="21.95" customHeight="1">
      <c r="A98" s="162"/>
      <c r="B98" s="162"/>
      <c r="C98" s="162"/>
      <c r="D98" s="162"/>
      <c r="E98" s="162"/>
      <c r="F98" s="162"/>
      <c r="G98" s="162"/>
      <c r="H98" s="162"/>
    </row>
    <row r="99" spans="1:8" ht="21.95" customHeight="1">
      <c r="A99" s="162"/>
      <c r="B99" s="162"/>
      <c r="C99" s="162"/>
      <c r="D99" s="162"/>
      <c r="E99" s="162"/>
      <c r="F99" s="162"/>
      <c r="G99" s="162"/>
      <c r="H99" s="162"/>
    </row>
    <row r="100" spans="1:8" ht="21.95" customHeight="1">
      <c r="A100" s="162"/>
      <c r="B100" s="162"/>
      <c r="C100" s="162"/>
      <c r="D100" s="162"/>
      <c r="E100" s="162"/>
      <c r="F100" s="162"/>
      <c r="G100" s="162"/>
      <c r="H100" s="162"/>
    </row>
    <row r="101" spans="1:8" ht="21.95" customHeight="1">
      <c r="A101" s="162"/>
      <c r="B101" s="162"/>
      <c r="C101" s="162"/>
      <c r="D101" s="162"/>
      <c r="E101" s="162"/>
      <c r="F101" s="162"/>
      <c r="G101" s="162"/>
      <c r="H101" s="162"/>
    </row>
    <row r="102" spans="1:8" ht="21.95" customHeight="1">
      <c r="A102" s="162"/>
      <c r="B102" s="162"/>
      <c r="C102" s="162"/>
      <c r="D102" s="162"/>
      <c r="E102" s="162"/>
      <c r="F102" s="162"/>
      <c r="G102" s="162"/>
      <c r="H102" s="162"/>
    </row>
    <row r="103" spans="1:8" ht="21.95" customHeight="1">
      <c r="A103" s="162"/>
      <c r="B103" s="162"/>
      <c r="C103" s="162"/>
      <c r="D103" s="162"/>
      <c r="E103" s="162"/>
      <c r="F103" s="162"/>
      <c r="G103" s="162"/>
      <c r="H103" s="162"/>
    </row>
    <row r="104" spans="1:8" ht="21.95" customHeight="1">
      <c r="A104" s="162"/>
      <c r="B104" s="162"/>
      <c r="C104" s="162"/>
      <c r="D104" s="162"/>
      <c r="E104" s="162"/>
      <c r="F104" s="162"/>
      <c r="G104" s="162"/>
      <c r="H104" s="162"/>
    </row>
    <row r="105" spans="1:8" ht="21.95" customHeight="1">
      <c r="A105" s="162"/>
      <c r="B105" s="162"/>
      <c r="C105" s="162"/>
      <c r="D105" s="162"/>
      <c r="E105" s="162"/>
      <c r="F105" s="162"/>
      <c r="G105" s="162"/>
      <c r="H105" s="162"/>
    </row>
    <row r="106" spans="1:8" ht="21.95" customHeight="1">
      <c r="A106" s="162"/>
      <c r="B106" s="162"/>
      <c r="C106" s="162"/>
      <c r="D106" s="162"/>
      <c r="E106" s="162"/>
      <c r="F106" s="162"/>
      <c r="G106" s="162"/>
      <c r="H106" s="162"/>
    </row>
    <row r="107" spans="1:8" ht="21.95" customHeight="1">
      <c r="A107" s="162"/>
      <c r="B107" s="162"/>
      <c r="C107" s="162"/>
      <c r="D107" s="162"/>
      <c r="E107" s="162"/>
      <c r="F107" s="162"/>
      <c r="G107" s="162"/>
      <c r="H107" s="162"/>
    </row>
    <row r="108" spans="1:8" ht="21.95" customHeight="1">
      <c r="A108" s="162"/>
      <c r="B108" s="162"/>
      <c r="C108" s="162"/>
      <c r="D108" s="162"/>
      <c r="E108" s="162"/>
      <c r="F108" s="162"/>
      <c r="G108" s="162"/>
      <c r="H108" s="162"/>
    </row>
    <row r="109" spans="1:8" ht="18" customHeight="1">
      <c r="A109" s="162"/>
      <c r="B109" s="162"/>
      <c r="C109" s="162"/>
      <c r="D109" s="162"/>
      <c r="E109" s="162"/>
      <c r="F109" s="162"/>
      <c r="G109" s="162"/>
      <c r="H109" s="162"/>
    </row>
    <row r="110" spans="1:8" ht="18" customHeight="1">
      <c r="A110" s="162"/>
      <c r="B110" s="162"/>
      <c r="C110" s="162"/>
      <c r="D110" s="162"/>
      <c r="E110" s="162"/>
      <c r="F110" s="162"/>
      <c r="G110" s="162"/>
      <c r="H110" s="162"/>
    </row>
    <row r="111" spans="1:8" ht="18" customHeight="1">
      <c r="A111" s="162"/>
      <c r="B111" s="162"/>
      <c r="C111" s="162"/>
      <c r="D111" s="162"/>
      <c r="E111" s="162"/>
      <c r="F111" s="162"/>
      <c r="G111" s="162"/>
      <c r="H111" s="162"/>
    </row>
    <row r="112" spans="1:8" ht="18" customHeight="1">
      <c r="A112" s="162"/>
      <c r="B112" s="162"/>
      <c r="C112" s="162"/>
      <c r="D112" s="162"/>
      <c r="E112" s="162"/>
      <c r="F112" s="162"/>
      <c r="G112" s="162"/>
      <c r="H112" s="162"/>
    </row>
    <row r="113" spans="1:8" ht="18" customHeight="1">
      <c r="A113" s="162"/>
      <c r="B113" s="162"/>
      <c r="C113" s="162"/>
      <c r="D113" s="162"/>
      <c r="E113" s="162"/>
      <c r="F113" s="162"/>
      <c r="G113" s="162"/>
      <c r="H113" s="162"/>
    </row>
    <row r="114" spans="1:8" ht="18" customHeight="1">
      <c r="A114" s="162"/>
      <c r="B114" s="162"/>
      <c r="C114" s="162"/>
      <c r="D114" s="162"/>
      <c r="E114" s="162"/>
      <c r="F114" s="162"/>
      <c r="G114" s="162"/>
      <c r="H114" s="162"/>
    </row>
    <row r="115" spans="1:8" ht="18" customHeight="1">
      <c r="A115" s="162"/>
      <c r="B115" s="162"/>
      <c r="C115" s="162"/>
      <c r="D115" s="162"/>
      <c r="E115" s="162"/>
      <c r="F115" s="162"/>
      <c r="G115" s="162"/>
      <c r="H115" s="162"/>
    </row>
    <row r="116" spans="1:8" ht="18" customHeight="1">
      <c r="A116" s="162"/>
      <c r="B116" s="162"/>
      <c r="C116" s="162"/>
      <c r="D116" s="162"/>
      <c r="E116" s="162"/>
      <c r="F116" s="162"/>
      <c r="G116" s="162"/>
      <c r="H116" s="162"/>
    </row>
    <row r="117" spans="1:8" ht="18" customHeight="1">
      <c r="A117" s="162"/>
      <c r="B117" s="162"/>
      <c r="C117" s="162"/>
      <c r="D117" s="162"/>
      <c r="E117" s="162"/>
      <c r="F117" s="162"/>
      <c r="G117" s="162"/>
      <c r="H117" s="162"/>
    </row>
    <row r="118" spans="1:8" ht="18" customHeight="1">
      <c r="A118" s="162"/>
      <c r="B118" s="162"/>
      <c r="C118" s="162"/>
      <c r="D118" s="162"/>
      <c r="E118" s="162"/>
      <c r="F118" s="162"/>
      <c r="G118" s="162"/>
      <c r="H118" s="162"/>
    </row>
    <row r="119" spans="1:8" ht="18" customHeight="1">
      <c r="A119" s="162"/>
      <c r="B119" s="162"/>
      <c r="C119" s="162"/>
      <c r="D119" s="162"/>
      <c r="E119" s="162"/>
      <c r="F119" s="162"/>
      <c r="G119" s="162"/>
      <c r="H119" s="162"/>
    </row>
    <row r="120" spans="1:8" ht="18" customHeight="1">
      <c r="A120" s="162"/>
      <c r="B120" s="162"/>
      <c r="C120" s="162"/>
      <c r="D120" s="162"/>
      <c r="E120" s="162"/>
      <c r="F120" s="162"/>
      <c r="G120" s="162"/>
      <c r="H120" s="162"/>
    </row>
    <row r="121" spans="1:8" ht="18" customHeight="1">
      <c r="A121" s="162"/>
      <c r="B121" s="162"/>
      <c r="C121" s="162"/>
      <c r="D121" s="162"/>
      <c r="E121" s="162"/>
      <c r="F121" s="162"/>
      <c r="G121" s="162"/>
      <c r="H121" s="162"/>
    </row>
    <row r="122" spans="1:8" ht="18" customHeight="1">
      <c r="A122" s="162"/>
      <c r="B122" s="162"/>
      <c r="C122" s="162"/>
      <c r="D122" s="162"/>
      <c r="E122" s="162"/>
      <c r="F122" s="162"/>
      <c r="G122" s="162"/>
      <c r="H122" s="162"/>
    </row>
    <row r="123" spans="1:8" ht="18" customHeight="1">
      <c r="A123" s="162"/>
      <c r="B123" s="162"/>
      <c r="C123" s="162"/>
      <c r="D123" s="162"/>
      <c r="E123" s="162"/>
      <c r="F123" s="162"/>
      <c r="G123" s="162"/>
      <c r="H123" s="162"/>
    </row>
    <row r="124" spans="1:8" ht="18" customHeight="1">
      <c r="A124" s="162"/>
      <c r="B124" s="162"/>
      <c r="C124" s="162"/>
      <c r="D124" s="162"/>
      <c r="E124" s="162"/>
      <c r="F124" s="162"/>
      <c r="G124" s="162"/>
      <c r="H124" s="162"/>
    </row>
    <row r="125" spans="1:8" ht="18" customHeight="1">
      <c r="A125" s="162"/>
      <c r="B125" s="162"/>
      <c r="C125" s="162"/>
      <c r="D125" s="162"/>
      <c r="E125" s="162"/>
      <c r="F125" s="162"/>
      <c r="G125" s="162"/>
      <c r="H125" s="162"/>
    </row>
    <row r="126" spans="1:8" ht="18" customHeight="1">
      <c r="A126" s="162"/>
      <c r="B126" s="162"/>
      <c r="C126" s="162"/>
      <c r="D126" s="162"/>
      <c r="E126" s="162"/>
      <c r="F126" s="162"/>
      <c r="G126" s="162"/>
      <c r="H126" s="162"/>
    </row>
    <row r="127" spans="1:8" ht="18" customHeight="1">
      <c r="A127" s="162"/>
      <c r="B127" s="162"/>
      <c r="C127" s="162"/>
      <c r="D127" s="162"/>
      <c r="E127" s="162"/>
      <c r="F127" s="162"/>
      <c r="G127" s="162"/>
      <c r="H127" s="162"/>
    </row>
    <row r="128" spans="1:8" ht="18" customHeight="1">
      <c r="A128" s="162"/>
      <c r="B128" s="162"/>
      <c r="C128" s="162"/>
      <c r="D128" s="162"/>
      <c r="E128" s="162"/>
      <c r="F128" s="162"/>
      <c r="G128" s="162"/>
      <c r="H128" s="162"/>
    </row>
    <row r="129" spans="1:8" ht="18" customHeight="1">
      <c r="A129" s="162"/>
      <c r="B129" s="162"/>
      <c r="C129" s="162"/>
      <c r="D129" s="162"/>
      <c r="E129" s="162"/>
      <c r="F129" s="162"/>
      <c r="G129" s="162"/>
      <c r="H129" s="162"/>
    </row>
    <row r="130" spans="1:8" ht="18" customHeight="1">
      <c r="A130" s="162"/>
      <c r="B130" s="162"/>
      <c r="C130" s="162"/>
      <c r="D130" s="162"/>
      <c r="E130" s="162"/>
      <c r="F130" s="162"/>
      <c r="G130" s="162"/>
      <c r="H130" s="162"/>
    </row>
    <row r="131" spans="1:8" ht="18" customHeight="1">
      <c r="A131" s="162"/>
      <c r="B131" s="162"/>
      <c r="C131" s="162"/>
      <c r="D131" s="162"/>
      <c r="E131" s="162"/>
      <c r="F131" s="162"/>
      <c r="G131" s="162"/>
      <c r="H131" s="162"/>
    </row>
    <row r="132" spans="1:8" ht="18" customHeight="1">
      <c r="A132" s="162"/>
      <c r="B132" s="162"/>
      <c r="C132" s="162"/>
      <c r="D132" s="162"/>
      <c r="E132" s="162"/>
      <c r="F132" s="162"/>
      <c r="G132" s="162"/>
      <c r="H132" s="162"/>
    </row>
    <row r="133" spans="1:8" ht="18" customHeight="1">
      <c r="A133" s="162"/>
      <c r="B133" s="162"/>
      <c r="C133" s="162"/>
      <c r="D133" s="162"/>
      <c r="E133" s="162"/>
      <c r="F133" s="162"/>
      <c r="G133" s="162"/>
      <c r="H133" s="162"/>
    </row>
    <row r="134" spans="1:8" ht="18" customHeight="1">
      <c r="A134" s="162"/>
      <c r="B134" s="162"/>
      <c r="C134" s="162"/>
      <c r="D134" s="162"/>
      <c r="E134" s="162"/>
      <c r="F134" s="162"/>
      <c r="G134" s="162"/>
      <c r="H134" s="162"/>
    </row>
    <row r="135" spans="1:8" ht="18" customHeight="1">
      <c r="A135" s="162"/>
      <c r="B135" s="162"/>
      <c r="C135" s="162"/>
      <c r="D135" s="162"/>
      <c r="E135" s="162"/>
      <c r="F135" s="162"/>
      <c r="G135" s="162"/>
      <c r="H135" s="162"/>
    </row>
    <row r="136" spans="1:8" ht="18" customHeight="1">
      <c r="A136" s="162"/>
      <c r="B136" s="162"/>
      <c r="C136" s="162"/>
      <c r="D136" s="162"/>
      <c r="E136" s="162"/>
      <c r="F136" s="162"/>
      <c r="G136" s="162"/>
      <c r="H136" s="162"/>
    </row>
    <row r="137" spans="1:8" ht="18" customHeight="1">
      <c r="A137" s="162"/>
      <c r="B137" s="162"/>
      <c r="C137" s="162"/>
      <c r="D137" s="162"/>
      <c r="E137" s="162"/>
      <c r="F137" s="162"/>
      <c r="G137" s="162"/>
      <c r="H137" s="162"/>
    </row>
    <row r="138" spans="1:8" ht="18" customHeight="1">
      <c r="A138" s="162"/>
      <c r="B138" s="162"/>
      <c r="C138" s="162"/>
      <c r="D138" s="162"/>
      <c r="E138" s="162"/>
      <c r="F138" s="162"/>
      <c r="G138" s="162"/>
      <c r="H138" s="162"/>
    </row>
    <row r="139" spans="1:8" ht="18" customHeight="1">
      <c r="A139" s="162"/>
      <c r="B139" s="162"/>
      <c r="C139" s="162"/>
      <c r="D139" s="162"/>
      <c r="E139" s="162"/>
      <c r="F139" s="162"/>
      <c r="G139" s="162"/>
      <c r="H139" s="162"/>
    </row>
    <row r="140" spans="1:8" ht="18" customHeight="1">
      <c r="A140" s="162"/>
      <c r="B140" s="162"/>
      <c r="C140" s="162"/>
      <c r="D140" s="162"/>
      <c r="E140" s="162"/>
      <c r="F140" s="162"/>
      <c r="G140" s="162"/>
      <c r="H140" s="162"/>
    </row>
    <row r="141" spans="1:8" ht="18" customHeight="1">
      <c r="A141" s="162"/>
      <c r="B141" s="162"/>
      <c r="C141" s="162"/>
      <c r="D141" s="162"/>
      <c r="E141" s="162"/>
      <c r="F141" s="162"/>
      <c r="G141" s="162"/>
      <c r="H141" s="162"/>
    </row>
    <row r="142" spans="1:8" ht="18" customHeight="1">
      <c r="A142" s="162"/>
      <c r="B142" s="162"/>
      <c r="C142" s="162"/>
      <c r="D142" s="162"/>
      <c r="E142" s="162"/>
      <c r="F142" s="162"/>
      <c r="G142" s="162"/>
      <c r="H142" s="162"/>
    </row>
    <row r="143" spans="1:8" ht="18" customHeight="1">
      <c r="A143" s="162"/>
      <c r="B143" s="162"/>
      <c r="C143" s="162"/>
      <c r="D143" s="162"/>
      <c r="E143" s="162"/>
      <c r="F143" s="162"/>
      <c r="G143" s="162"/>
      <c r="H143" s="162"/>
    </row>
    <row r="144" spans="1:8" ht="18" customHeight="1">
      <c r="A144" s="162"/>
      <c r="B144" s="162"/>
      <c r="C144" s="162"/>
      <c r="D144" s="162"/>
      <c r="E144" s="162"/>
      <c r="F144" s="162"/>
      <c r="G144" s="162"/>
      <c r="H144" s="162"/>
    </row>
    <row r="145" spans="1:8" ht="18" customHeight="1">
      <c r="A145" s="162"/>
      <c r="B145" s="162"/>
      <c r="C145" s="162"/>
      <c r="D145" s="162"/>
      <c r="E145" s="162"/>
      <c r="F145" s="162"/>
      <c r="G145" s="162"/>
      <c r="H145" s="162"/>
    </row>
    <row r="146" spans="1:8" ht="18" customHeight="1">
      <c r="A146" s="162"/>
      <c r="B146" s="162"/>
      <c r="C146" s="162"/>
      <c r="D146" s="162"/>
      <c r="E146" s="162"/>
      <c r="F146" s="162"/>
      <c r="G146" s="162"/>
      <c r="H146" s="162"/>
    </row>
    <row r="147" spans="1:8" ht="18" customHeight="1">
      <c r="A147" s="162"/>
      <c r="B147" s="162"/>
      <c r="C147" s="162"/>
      <c r="D147" s="162"/>
      <c r="E147" s="162"/>
      <c r="F147" s="162"/>
      <c r="G147" s="162"/>
      <c r="H147" s="162"/>
    </row>
    <row r="148" spans="1:8" ht="18" customHeight="1">
      <c r="A148" s="162"/>
      <c r="B148" s="162"/>
      <c r="C148" s="162"/>
      <c r="D148" s="162"/>
      <c r="E148" s="162"/>
      <c r="F148" s="162"/>
      <c r="G148" s="162"/>
      <c r="H148" s="162"/>
    </row>
    <row r="149" spans="1:8" ht="18" customHeight="1">
      <c r="A149" s="162"/>
      <c r="B149" s="162"/>
      <c r="C149" s="162"/>
      <c r="D149" s="162"/>
      <c r="E149" s="162"/>
      <c r="F149" s="162"/>
      <c r="G149" s="162"/>
      <c r="H149" s="162"/>
    </row>
    <row r="150" spans="1:8" ht="18" customHeight="1">
      <c r="A150" s="162"/>
      <c r="B150" s="162"/>
      <c r="C150" s="162"/>
      <c r="D150" s="162"/>
      <c r="E150" s="162"/>
      <c r="F150" s="162"/>
      <c r="G150" s="162"/>
      <c r="H150" s="162"/>
    </row>
    <row r="151" spans="1:8" ht="18" customHeight="1">
      <c r="A151" s="162"/>
      <c r="B151" s="162"/>
      <c r="C151" s="162"/>
      <c r="D151" s="162"/>
      <c r="E151" s="162"/>
      <c r="F151" s="162"/>
      <c r="G151" s="162"/>
      <c r="H151" s="162"/>
    </row>
    <row r="152" spans="1:8" ht="18" customHeight="1">
      <c r="A152" s="162"/>
      <c r="B152" s="162"/>
      <c r="C152" s="162"/>
      <c r="D152" s="162"/>
      <c r="E152" s="162"/>
      <c r="F152" s="162"/>
      <c r="G152" s="162"/>
      <c r="H152" s="162"/>
    </row>
    <row r="153" spans="1:8" ht="18" customHeight="1">
      <c r="A153" s="162"/>
      <c r="B153" s="162"/>
      <c r="C153" s="162"/>
      <c r="D153" s="162"/>
      <c r="E153" s="162"/>
      <c r="F153" s="162"/>
      <c r="G153" s="162"/>
      <c r="H153" s="162"/>
    </row>
    <row r="154" spans="1:8" ht="18" customHeight="1">
      <c r="A154" s="162"/>
      <c r="B154" s="162"/>
      <c r="C154" s="162"/>
      <c r="D154" s="162"/>
      <c r="E154" s="162"/>
      <c r="F154" s="162"/>
      <c r="G154" s="162"/>
      <c r="H154" s="162"/>
    </row>
    <row r="155" spans="1:8" ht="18" customHeight="1">
      <c r="A155" s="162"/>
      <c r="B155" s="162"/>
      <c r="C155" s="162"/>
      <c r="D155" s="162"/>
      <c r="E155" s="162"/>
      <c r="F155" s="162"/>
      <c r="G155" s="162"/>
      <c r="H155" s="162"/>
    </row>
    <row r="156" spans="1:8" ht="18" customHeight="1">
      <c r="A156" s="162"/>
      <c r="B156" s="162"/>
      <c r="C156" s="162"/>
      <c r="D156" s="162"/>
      <c r="E156" s="162"/>
      <c r="F156" s="162"/>
      <c r="G156" s="162"/>
      <c r="H156" s="162"/>
    </row>
    <row r="157" spans="1:8" ht="18" customHeight="1">
      <c r="A157" s="162"/>
      <c r="B157" s="162"/>
      <c r="C157" s="162"/>
      <c r="D157" s="162"/>
      <c r="E157" s="162"/>
      <c r="F157" s="162"/>
      <c r="G157" s="162"/>
      <c r="H157" s="162"/>
    </row>
    <row r="158" spans="1:8" ht="18" customHeight="1">
      <c r="A158" s="162"/>
      <c r="B158" s="162"/>
      <c r="C158" s="162"/>
      <c r="D158" s="162"/>
      <c r="E158" s="162"/>
      <c r="F158" s="162"/>
      <c r="G158" s="162"/>
      <c r="H158" s="162"/>
    </row>
    <row r="159" spans="1:8" ht="18" customHeight="1">
      <c r="A159" s="162"/>
      <c r="B159" s="162"/>
      <c r="C159" s="162"/>
      <c r="D159" s="162"/>
      <c r="E159" s="162"/>
      <c r="F159" s="162"/>
      <c r="G159" s="162"/>
      <c r="H159" s="162"/>
    </row>
    <row r="160" spans="1:8" ht="18" customHeight="1">
      <c r="A160" s="162"/>
      <c r="B160" s="162"/>
      <c r="C160" s="162"/>
      <c r="D160" s="162"/>
      <c r="E160" s="162"/>
      <c r="F160" s="162"/>
      <c r="G160" s="162"/>
      <c r="H160" s="162"/>
    </row>
    <row r="161" spans="1:8" ht="18" customHeight="1">
      <c r="A161" s="162"/>
      <c r="B161" s="162"/>
      <c r="C161" s="162"/>
      <c r="D161" s="162"/>
      <c r="E161" s="162"/>
      <c r="F161" s="162"/>
      <c r="G161" s="162"/>
      <c r="H161" s="162"/>
    </row>
    <row r="162" spans="1:8" ht="18" customHeight="1">
      <c r="A162" s="162"/>
      <c r="B162" s="162"/>
      <c r="C162" s="162"/>
      <c r="D162" s="162"/>
      <c r="E162" s="162"/>
      <c r="F162" s="162"/>
      <c r="G162" s="162"/>
      <c r="H162" s="162"/>
    </row>
    <row r="163" spans="1:8" ht="18" customHeight="1">
      <c r="A163" s="162"/>
      <c r="B163" s="162"/>
      <c r="C163" s="162"/>
      <c r="D163" s="162"/>
      <c r="E163" s="162"/>
      <c r="F163" s="162"/>
      <c r="G163" s="162"/>
      <c r="H163" s="162"/>
    </row>
    <row r="164" spans="1:8" ht="18" customHeight="1">
      <c r="A164" s="162"/>
      <c r="B164" s="162"/>
      <c r="C164" s="162"/>
      <c r="D164" s="162"/>
      <c r="E164" s="162"/>
      <c r="F164" s="162"/>
      <c r="G164" s="162"/>
      <c r="H164" s="162"/>
    </row>
    <row r="165" spans="1:8" ht="18" customHeight="1">
      <c r="A165" s="162"/>
      <c r="B165" s="162"/>
      <c r="C165" s="162"/>
      <c r="D165" s="162"/>
      <c r="E165" s="162"/>
      <c r="F165" s="162"/>
      <c r="G165" s="162"/>
      <c r="H165" s="162"/>
    </row>
    <row r="166" spans="1:8" ht="18" customHeight="1">
      <c r="A166" s="162"/>
      <c r="B166" s="162"/>
      <c r="C166" s="162"/>
      <c r="D166" s="162"/>
      <c r="E166" s="162"/>
      <c r="F166" s="162"/>
      <c r="G166" s="162"/>
      <c r="H166" s="162"/>
    </row>
    <row r="167" spans="1:8" ht="18" customHeight="1">
      <c r="A167" s="162"/>
      <c r="B167" s="162"/>
      <c r="C167" s="162"/>
      <c r="D167" s="162"/>
      <c r="E167" s="162"/>
      <c r="F167" s="162"/>
      <c r="G167" s="162"/>
      <c r="H167" s="162"/>
    </row>
    <row r="168" spans="1:8" ht="18" customHeight="1">
      <c r="A168" s="162"/>
      <c r="B168" s="162"/>
      <c r="C168" s="162"/>
      <c r="D168" s="162"/>
      <c r="E168" s="162"/>
      <c r="F168" s="162"/>
      <c r="G168" s="162"/>
      <c r="H168" s="162"/>
    </row>
    <row r="169" spans="1:8" ht="18" customHeight="1">
      <c r="A169" s="162"/>
      <c r="B169" s="162"/>
      <c r="C169" s="162"/>
      <c r="D169" s="162"/>
      <c r="E169" s="162"/>
      <c r="F169" s="162"/>
      <c r="G169" s="162"/>
      <c r="H169" s="162"/>
    </row>
    <row r="170" spans="1:8" ht="18" customHeight="1">
      <c r="A170" s="162"/>
      <c r="B170" s="162"/>
      <c r="C170" s="162"/>
      <c r="D170" s="162"/>
      <c r="E170" s="162"/>
      <c r="F170" s="162"/>
      <c r="G170" s="162"/>
      <c r="H170" s="162"/>
    </row>
    <row r="171" spans="1:8" ht="18" customHeight="1">
      <c r="A171" s="162"/>
      <c r="B171" s="162"/>
      <c r="C171" s="162"/>
      <c r="D171" s="162"/>
      <c r="E171" s="162"/>
      <c r="F171" s="162"/>
      <c r="G171" s="162"/>
      <c r="H171" s="162"/>
    </row>
    <row r="172" spans="1:8" ht="18" customHeight="1">
      <c r="A172" s="162"/>
      <c r="B172" s="162"/>
      <c r="C172" s="162"/>
      <c r="D172" s="162"/>
      <c r="E172" s="162"/>
      <c r="F172" s="162"/>
      <c r="G172" s="162"/>
      <c r="H172" s="162"/>
    </row>
    <row r="173" spans="1:8" ht="18" customHeight="1">
      <c r="A173" s="162"/>
      <c r="B173" s="162"/>
      <c r="C173" s="162"/>
      <c r="D173" s="162"/>
      <c r="E173" s="162"/>
      <c r="F173" s="162"/>
      <c r="G173" s="162"/>
      <c r="H173" s="162"/>
    </row>
    <row r="174" spans="1:8" ht="18" customHeight="1">
      <c r="A174" s="162"/>
      <c r="B174" s="162"/>
      <c r="C174" s="162"/>
      <c r="D174" s="162"/>
      <c r="E174" s="162"/>
      <c r="F174" s="162"/>
      <c r="G174" s="162"/>
      <c r="H174" s="162"/>
    </row>
    <row r="175" spans="1:8" ht="18" customHeight="1">
      <c r="A175" s="162"/>
      <c r="B175" s="162"/>
      <c r="C175" s="162"/>
      <c r="D175" s="162"/>
      <c r="E175" s="162"/>
      <c r="F175" s="162"/>
      <c r="G175" s="162"/>
      <c r="H175" s="162"/>
    </row>
    <row r="176" spans="1:8" ht="18" customHeight="1">
      <c r="A176" s="162"/>
      <c r="B176" s="162"/>
      <c r="C176" s="162"/>
      <c r="D176" s="162"/>
      <c r="E176" s="162"/>
      <c r="F176" s="162"/>
      <c r="G176" s="162"/>
      <c r="H176" s="162"/>
    </row>
    <row r="177" spans="1:8" ht="18" customHeight="1">
      <c r="A177" s="162"/>
      <c r="B177" s="162"/>
      <c r="C177" s="162"/>
      <c r="D177" s="162"/>
      <c r="E177" s="162"/>
      <c r="F177" s="162"/>
      <c r="G177" s="162"/>
      <c r="H177" s="162"/>
    </row>
    <row r="178" spans="1:8" ht="18" customHeight="1">
      <c r="A178" s="162"/>
      <c r="B178" s="162"/>
      <c r="C178" s="162"/>
      <c r="D178" s="162"/>
      <c r="E178" s="162"/>
      <c r="F178" s="162"/>
      <c r="G178" s="162"/>
      <c r="H178" s="162"/>
    </row>
    <row r="179" spans="1:8" ht="18" customHeight="1">
      <c r="A179" s="162"/>
      <c r="B179" s="162"/>
      <c r="C179" s="162"/>
      <c r="D179" s="162"/>
      <c r="E179" s="162"/>
      <c r="F179" s="162"/>
      <c r="G179" s="162"/>
      <c r="H179" s="162"/>
    </row>
    <row r="180" spans="1:8" ht="18" customHeight="1">
      <c r="A180" s="162"/>
      <c r="B180" s="162"/>
      <c r="C180" s="162"/>
      <c r="D180" s="162"/>
      <c r="E180" s="162"/>
      <c r="F180" s="162"/>
      <c r="G180" s="162"/>
      <c r="H180" s="162"/>
    </row>
    <row r="181" spans="1:8" ht="18" customHeight="1">
      <c r="A181" s="162"/>
      <c r="B181" s="162"/>
      <c r="C181" s="162"/>
      <c r="D181" s="162"/>
      <c r="E181" s="162"/>
      <c r="F181" s="162"/>
      <c r="G181" s="162"/>
      <c r="H181" s="162"/>
    </row>
    <row r="182" spans="1:8" ht="18" customHeight="1">
      <c r="A182" s="162"/>
      <c r="B182" s="162"/>
      <c r="C182" s="162"/>
      <c r="D182" s="162"/>
      <c r="E182" s="162"/>
      <c r="F182" s="162"/>
      <c r="G182" s="162"/>
      <c r="H182" s="162"/>
    </row>
    <row r="183" spans="1:8" ht="18" customHeight="1">
      <c r="A183" s="162"/>
      <c r="B183" s="162"/>
      <c r="C183" s="162"/>
      <c r="D183" s="162"/>
      <c r="E183" s="162"/>
      <c r="F183" s="162"/>
      <c r="G183" s="162"/>
      <c r="H183" s="162"/>
    </row>
    <row r="184" spans="1:8" ht="18" customHeight="1">
      <c r="A184" s="162"/>
      <c r="B184" s="162"/>
      <c r="C184" s="162"/>
      <c r="D184" s="162"/>
      <c r="E184" s="162"/>
      <c r="F184" s="162"/>
      <c r="G184" s="162"/>
      <c r="H184" s="162"/>
    </row>
    <row r="185" spans="1:8" ht="18" customHeight="1">
      <c r="A185" s="162"/>
      <c r="B185" s="162"/>
      <c r="C185" s="162"/>
      <c r="D185" s="162"/>
      <c r="E185" s="162"/>
      <c r="F185" s="162"/>
      <c r="G185" s="162"/>
      <c r="H185" s="162"/>
    </row>
    <row r="186" spans="1:8" ht="18" customHeight="1">
      <c r="A186" s="162"/>
      <c r="B186" s="162"/>
      <c r="C186" s="162"/>
      <c r="D186" s="162"/>
      <c r="E186" s="162"/>
      <c r="F186" s="162"/>
      <c r="G186" s="162"/>
      <c r="H186" s="162"/>
    </row>
    <row r="187" spans="1:8" ht="18" customHeight="1">
      <c r="A187" s="162"/>
      <c r="B187" s="162"/>
      <c r="C187" s="162"/>
      <c r="D187" s="162"/>
      <c r="E187" s="162"/>
      <c r="F187" s="162"/>
      <c r="G187" s="162"/>
      <c r="H187" s="162"/>
    </row>
    <row r="188" spans="1:8" ht="18" customHeight="1">
      <c r="A188" s="162"/>
      <c r="B188" s="162"/>
      <c r="C188" s="162"/>
      <c r="D188" s="162"/>
      <c r="E188" s="162"/>
      <c r="F188" s="162"/>
      <c r="G188" s="162"/>
      <c r="H188" s="162"/>
    </row>
    <row r="189" spans="1:8" ht="18" customHeight="1">
      <c r="A189" s="162"/>
      <c r="B189" s="162"/>
      <c r="C189" s="162"/>
      <c r="D189" s="162"/>
      <c r="E189" s="162"/>
      <c r="F189" s="162"/>
      <c r="G189" s="162"/>
      <c r="H189" s="162"/>
    </row>
    <row r="190" spans="1:8" ht="18" customHeight="1">
      <c r="A190" s="162"/>
      <c r="B190" s="162"/>
      <c r="C190" s="162"/>
      <c r="D190" s="162"/>
      <c r="E190" s="162"/>
      <c r="F190" s="162"/>
      <c r="G190" s="162"/>
      <c r="H190" s="162"/>
    </row>
    <row r="191" spans="1:8" ht="18" customHeight="1">
      <c r="A191" s="162"/>
      <c r="B191" s="162"/>
      <c r="C191" s="162"/>
      <c r="D191" s="162"/>
      <c r="E191" s="162"/>
      <c r="F191" s="162"/>
      <c r="G191" s="162"/>
      <c r="H191" s="162"/>
    </row>
    <row r="192" spans="1:8" ht="18" customHeight="1">
      <c r="A192" s="162"/>
      <c r="B192" s="162"/>
      <c r="C192" s="162"/>
      <c r="D192" s="162"/>
      <c r="E192" s="162"/>
      <c r="F192" s="162"/>
      <c r="G192" s="162"/>
      <c r="H192" s="162"/>
    </row>
    <row r="193" spans="1:8" ht="18" customHeight="1">
      <c r="A193" s="162"/>
      <c r="B193" s="162"/>
      <c r="C193" s="162"/>
      <c r="D193" s="162"/>
      <c r="E193" s="162"/>
      <c r="F193" s="162"/>
      <c r="G193" s="162"/>
      <c r="H193" s="162"/>
    </row>
    <row r="194" spans="1:8" ht="18" customHeight="1">
      <c r="A194" s="162"/>
      <c r="B194" s="162"/>
      <c r="C194" s="162"/>
      <c r="D194" s="162"/>
      <c r="E194" s="162"/>
      <c r="F194" s="162"/>
      <c r="G194" s="162"/>
      <c r="H194" s="162"/>
    </row>
    <row r="195" spans="1:8" ht="18" customHeight="1">
      <c r="A195" s="162"/>
      <c r="B195" s="162"/>
      <c r="C195" s="162"/>
      <c r="D195" s="162"/>
      <c r="E195" s="162"/>
      <c r="F195" s="162"/>
      <c r="G195" s="162"/>
      <c r="H195" s="162"/>
    </row>
    <row r="196" spans="1:8" ht="18" customHeight="1">
      <c r="A196" s="162"/>
      <c r="B196" s="162"/>
      <c r="C196" s="162"/>
      <c r="D196" s="162"/>
      <c r="E196" s="162"/>
      <c r="F196" s="162"/>
      <c r="G196" s="162"/>
      <c r="H196" s="162"/>
    </row>
    <row r="197" spans="1:8" ht="18" customHeight="1">
      <c r="A197" s="162"/>
      <c r="B197" s="162"/>
      <c r="C197" s="162"/>
      <c r="D197" s="162"/>
      <c r="E197" s="162"/>
      <c r="F197" s="162"/>
      <c r="G197" s="162"/>
      <c r="H197" s="162"/>
    </row>
    <row r="198" spans="1:8" ht="18" customHeight="1">
      <c r="A198" s="162"/>
      <c r="B198" s="162"/>
      <c r="C198" s="162"/>
      <c r="D198" s="162"/>
      <c r="E198" s="162"/>
      <c r="F198" s="162"/>
      <c r="G198" s="162"/>
      <c r="H198" s="162"/>
    </row>
    <row r="199" spans="1:8" ht="18" customHeight="1">
      <c r="A199" s="162"/>
      <c r="B199" s="162"/>
      <c r="C199" s="162"/>
      <c r="D199" s="162"/>
      <c r="E199" s="162"/>
      <c r="F199" s="162"/>
      <c r="G199" s="162"/>
      <c r="H199" s="162"/>
    </row>
    <row r="200" spans="1:8" ht="18" customHeight="1">
      <c r="A200" s="162"/>
      <c r="B200" s="162"/>
      <c r="C200" s="162"/>
      <c r="D200" s="162"/>
      <c r="E200" s="162"/>
      <c r="F200" s="162"/>
      <c r="G200" s="162"/>
      <c r="H200" s="162"/>
    </row>
    <row r="201" spans="1:8" ht="18" customHeight="1">
      <c r="A201" s="162"/>
      <c r="B201" s="162"/>
      <c r="C201" s="162"/>
      <c r="D201" s="162"/>
      <c r="E201" s="162"/>
      <c r="F201" s="162"/>
      <c r="G201" s="162"/>
      <c r="H201" s="162"/>
    </row>
    <row r="202" spans="1:8" ht="18" customHeight="1">
      <c r="A202" s="162"/>
      <c r="B202" s="162"/>
      <c r="C202" s="162"/>
      <c r="D202" s="162"/>
      <c r="E202" s="162"/>
      <c r="F202" s="162"/>
      <c r="G202" s="162"/>
      <c r="H202" s="162"/>
    </row>
    <row r="203" spans="1:8" ht="18" customHeight="1">
      <c r="A203" s="162"/>
      <c r="B203" s="162"/>
      <c r="C203" s="162"/>
      <c r="D203" s="162"/>
      <c r="E203" s="162"/>
      <c r="F203" s="162"/>
      <c r="G203" s="162"/>
      <c r="H203" s="162"/>
    </row>
    <row r="204" spans="1:8" ht="18" customHeight="1">
      <c r="A204" s="162"/>
      <c r="B204" s="162"/>
      <c r="C204" s="162"/>
      <c r="D204" s="162"/>
      <c r="E204" s="162"/>
      <c r="F204" s="162"/>
      <c r="G204" s="162"/>
      <c r="H204" s="162"/>
    </row>
    <row r="205" spans="1:8" ht="18" customHeight="1">
      <c r="A205" s="162"/>
      <c r="B205" s="162"/>
      <c r="C205" s="162"/>
      <c r="D205" s="162"/>
      <c r="E205" s="162"/>
      <c r="F205" s="162"/>
      <c r="G205" s="162"/>
      <c r="H205" s="162"/>
    </row>
    <row r="206" spans="1:8" ht="18" customHeight="1">
      <c r="A206" s="162"/>
      <c r="B206" s="162"/>
      <c r="C206" s="162"/>
      <c r="D206" s="162"/>
      <c r="E206" s="162"/>
      <c r="F206" s="162"/>
      <c r="G206" s="162"/>
      <c r="H206" s="162"/>
    </row>
    <row r="207" spans="1:8" ht="18" customHeight="1">
      <c r="A207" s="162"/>
      <c r="B207" s="162"/>
      <c r="C207" s="162"/>
      <c r="D207" s="162"/>
      <c r="E207" s="162"/>
      <c r="F207" s="162"/>
      <c r="G207" s="162"/>
      <c r="H207" s="162"/>
    </row>
    <row r="208" spans="1:8" ht="18" customHeight="1">
      <c r="A208" s="162"/>
      <c r="B208" s="162"/>
      <c r="C208" s="162"/>
      <c r="D208" s="162"/>
      <c r="E208" s="162"/>
      <c r="F208" s="162"/>
      <c r="G208" s="162"/>
      <c r="H208" s="162"/>
    </row>
    <row r="209" spans="1:8" ht="18" customHeight="1">
      <c r="A209" s="162"/>
      <c r="B209" s="162"/>
      <c r="C209" s="162"/>
      <c r="D209" s="162"/>
      <c r="E209" s="162"/>
      <c r="F209" s="162"/>
      <c r="G209" s="162"/>
      <c r="H209" s="162"/>
    </row>
    <row r="210" spans="1:8" ht="18" customHeight="1">
      <c r="A210" s="162"/>
      <c r="B210" s="162"/>
      <c r="C210" s="162"/>
      <c r="D210" s="162"/>
      <c r="E210" s="162"/>
      <c r="F210" s="162"/>
      <c r="G210" s="162"/>
      <c r="H210" s="162"/>
    </row>
    <row r="211" spans="1:8" ht="18" customHeight="1">
      <c r="A211" s="162"/>
      <c r="B211" s="162"/>
      <c r="C211" s="162"/>
      <c r="D211" s="162"/>
      <c r="E211" s="162"/>
      <c r="F211" s="162"/>
      <c r="G211" s="162"/>
      <c r="H211" s="162"/>
    </row>
    <row r="212" spans="1:8" ht="18" customHeight="1">
      <c r="A212" s="162"/>
      <c r="B212" s="162"/>
      <c r="C212" s="162"/>
      <c r="D212" s="162"/>
      <c r="E212" s="162"/>
      <c r="F212" s="162"/>
      <c r="G212" s="162"/>
      <c r="H212" s="162"/>
    </row>
    <row r="213" spans="1:8" ht="18" customHeight="1">
      <c r="A213" s="162"/>
      <c r="B213" s="162"/>
      <c r="C213" s="162"/>
      <c r="D213" s="162"/>
      <c r="E213" s="162"/>
      <c r="F213" s="162"/>
      <c r="G213" s="162"/>
      <c r="H213" s="162"/>
    </row>
    <row r="214" spans="1:8" ht="18" customHeight="1">
      <c r="A214" s="162"/>
      <c r="B214" s="162"/>
      <c r="C214" s="162"/>
      <c r="D214" s="162"/>
      <c r="E214" s="162"/>
      <c r="F214" s="162"/>
      <c r="G214" s="162"/>
      <c r="H214" s="162"/>
    </row>
    <row r="215" spans="1:8" ht="18" customHeight="1">
      <c r="A215" s="162"/>
      <c r="B215" s="162"/>
      <c r="C215" s="162"/>
      <c r="D215" s="162"/>
      <c r="E215" s="162"/>
      <c r="F215" s="162"/>
      <c r="G215" s="162"/>
      <c r="H215" s="162"/>
    </row>
    <row r="216" spans="1:8" ht="18" customHeight="1">
      <c r="A216" s="162"/>
      <c r="B216" s="162"/>
      <c r="C216" s="162"/>
      <c r="D216" s="162"/>
      <c r="E216" s="162"/>
      <c r="F216" s="162"/>
      <c r="G216" s="162"/>
      <c r="H216" s="162"/>
    </row>
    <row r="217" spans="1:8" ht="18" customHeight="1">
      <c r="A217" s="162"/>
      <c r="B217" s="162"/>
      <c r="C217" s="162"/>
      <c r="D217" s="162"/>
      <c r="E217" s="162"/>
      <c r="F217" s="162"/>
      <c r="G217" s="162"/>
      <c r="H217" s="162"/>
    </row>
    <row r="218" spans="1:8" ht="18" customHeight="1">
      <c r="A218" s="162"/>
      <c r="B218" s="162"/>
      <c r="C218" s="162"/>
      <c r="D218" s="162"/>
      <c r="E218" s="162"/>
      <c r="F218" s="162"/>
      <c r="G218" s="162"/>
      <c r="H218" s="162"/>
    </row>
    <row r="219" spans="1:8" ht="18" customHeight="1">
      <c r="A219" s="162"/>
      <c r="B219" s="162"/>
      <c r="C219" s="162"/>
      <c r="D219" s="162"/>
      <c r="E219" s="162"/>
      <c r="F219" s="162"/>
      <c r="G219" s="162"/>
      <c r="H219" s="162"/>
    </row>
    <row r="220" spans="1:8" ht="18" customHeight="1">
      <c r="A220" s="162"/>
      <c r="B220" s="162"/>
      <c r="C220" s="162"/>
      <c r="D220" s="162"/>
      <c r="E220" s="162"/>
      <c r="F220" s="162"/>
      <c r="G220" s="162"/>
      <c r="H220" s="162"/>
    </row>
    <row r="221" spans="1:8" ht="18" customHeight="1">
      <c r="A221" s="162"/>
      <c r="B221" s="162"/>
      <c r="C221" s="162"/>
      <c r="D221" s="162"/>
      <c r="E221" s="162"/>
      <c r="F221" s="162"/>
      <c r="G221" s="162"/>
      <c r="H221" s="162"/>
    </row>
    <row r="222" spans="1:8" ht="18" customHeight="1">
      <c r="A222" s="162"/>
      <c r="B222" s="162"/>
      <c r="C222" s="162"/>
      <c r="D222" s="162"/>
      <c r="E222" s="162"/>
      <c r="F222" s="162"/>
      <c r="G222" s="162"/>
      <c r="H222" s="162"/>
    </row>
    <row r="223" spans="1:8" ht="18" customHeight="1">
      <c r="A223" s="162"/>
      <c r="B223" s="162"/>
      <c r="C223" s="162"/>
      <c r="D223" s="162"/>
      <c r="E223" s="162"/>
      <c r="F223" s="162"/>
      <c r="G223" s="162"/>
      <c r="H223" s="162"/>
    </row>
    <row r="224" spans="1:8" ht="18" customHeight="1">
      <c r="A224" s="162"/>
      <c r="B224" s="162"/>
      <c r="C224" s="162"/>
      <c r="D224" s="162"/>
      <c r="E224" s="162"/>
      <c r="F224" s="162"/>
      <c r="G224" s="162"/>
      <c r="H224" s="162"/>
    </row>
    <row r="225" spans="1:8" ht="18" customHeight="1">
      <c r="A225" s="162"/>
      <c r="B225" s="162"/>
      <c r="C225" s="162"/>
      <c r="D225" s="162"/>
      <c r="E225" s="162"/>
      <c r="F225" s="162"/>
      <c r="G225" s="162"/>
      <c r="H225" s="162"/>
    </row>
    <row r="226" spans="1:8" ht="18" customHeight="1">
      <c r="A226" s="162"/>
      <c r="B226" s="162"/>
      <c r="C226" s="162"/>
      <c r="D226" s="162"/>
      <c r="E226" s="162"/>
      <c r="F226" s="162"/>
      <c r="G226" s="162"/>
      <c r="H226" s="162"/>
    </row>
    <row r="227" spans="1:8" ht="18" customHeight="1">
      <c r="A227" s="162"/>
      <c r="B227" s="162"/>
      <c r="C227" s="162"/>
      <c r="D227" s="162"/>
      <c r="E227" s="162"/>
      <c r="F227" s="162"/>
      <c r="G227" s="162"/>
      <c r="H227" s="162"/>
    </row>
    <row r="228" spans="1:8" ht="18" customHeight="1">
      <c r="A228" s="162"/>
      <c r="B228" s="162"/>
      <c r="C228" s="162"/>
      <c r="D228" s="162"/>
      <c r="E228" s="162"/>
      <c r="F228" s="162"/>
      <c r="G228" s="162"/>
      <c r="H228" s="162"/>
    </row>
    <row r="229" spans="1:8" ht="18" customHeight="1">
      <c r="A229" s="162"/>
      <c r="B229" s="162"/>
      <c r="C229" s="162"/>
      <c r="D229" s="162"/>
      <c r="E229" s="162"/>
      <c r="F229" s="162"/>
      <c r="G229" s="162"/>
      <c r="H229" s="162"/>
    </row>
    <row r="230" spans="1:8" ht="18" customHeight="1">
      <c r="A230" s="162"/>
      <c r="B230" s="162"/>
      <c r="C230" s="162"/>
      <c r="D230" s="162"/>
      <c r="E230" s="162"/>
      <c r="F230" s="162"/>
      <c r="G230" s="162"/>
      <c r="H230" s="162"/>
    </row>
    <row r="231" spans="1:8" ht="18" customHeight="1">
      <c r="A231" s="162"/>
      <c r="B231" s="162"/>
      <c r="C231" s="162"/>
      <c r="D231" s="162"/>
      <c r="E231" s="162"/>
      <c r="F231" s="162"/>
      <c r="G231" s="162"/>
      <c r="H231" s="162"/>
    </row>
    <row r="232" spans="1:8" ht="18" customHeight="1">
      <c r="A232" s="162"/>
      <c r="B232" s="162"/>
      <c r="C232" s="162"/>
      <c r="D232" s="162"/>
      <c r="E232" s="162"/>
      <c r="F232" s="162"/>
      <c r="G232" s="162"/>
      <c r="H232" s="162"/>
    </row>
    <row r="233" spans="1:8" ht="18" customHeight="1">
      <c r="A233" s="162"/>
      <c r="B233" s="162"/>
      <c r="C233" s="162"/>
      <c r="D233" s="162"/>
      <c r="E233" s="162"/>
      <c r="F233" s="162"/>
      <c r="G233" s="162"/>
      <c r="H233" s="162"/>
    </row>
    <row r="234" spans="1:8" ht="18" customHeight="1">
      <c r="A234" s="162"/>
      <c r="B234" s="162"/>
      <c r="C234" s="162"/>
      <c r="D234" s="162"/>
      <c r="E234" s="162"/>
      <c r="F234" s="162"/>
      <c r="G234" s="162"/>
      <c r="H234" s="162"/>
    </row>
    <row r="235" spans="1:8" ht="18" customHeight="1">
      <c r="A235" s="162"/>
      <c r="B235" s="162"/>
      <c r="C235" s="162"/>
      <c r="D235" s="162"/>
      <c r="E235" s="162"/>
      <c r="F235" s="162"/>
      <c r="G235" s="162"/>
      <c r="H235" s="162"/>
    </row>
    <row r="236" spans="1:8" ht="18" customHeight="1">
      <c r="A236" s="162"/>
      <c r="B236" s="162"/>
      <c r="C236" s="162"/>
      <c r="D236" s="162"/>
      <c r="E236" s="162"/>
      <c r="F236" s="162"/>
      <c r="G236" s="162"/>
      <c r="H236" s="162"/>
    </row>
    <row r="237" spans="1:8" ht="18" customHeight="1">
      <c r="A237" s="162"/>
      <c r="B237" s="162"/>
      <c r="C237" s="162"/>
      <c r="D237" s="162"/>
      <c r="E237" s="162"/>
      <c r="F237" s="162"/>
      <c r="G237" s="162"/>
      <c r="H237" s="162"/>
    </row>
    <row r="238" spans="1:8" ht="18" customHeight="1">
      <c r="A238" s="162"/>
      <c r="B238" s="162"/>
      <c r="C238" s="162"/>
      <c r="D238" s="162"/>
      <c r="E238" s="162"/>
      <c r="F238" s="162"/>
      <c r="G238" s="162"/>
      <c r="H238" s="162"/>
    </row>
    <row r="239" spans="1:8" ht="18" customHeight="1">
      <c r="A239" s="162"/>
      <c r="B239" s="162"/>
      <c r="C239" s="162"/>
      <c r="D239" s="162"/>
      <c r="E239" s="162"/>
      <c r="F239" s="162"/>
      <c r="G239" s="162"/>
      <c r="H239" s="162"/>
    </row>
    <row r="240" spans="1:8" ht="18" customHeight="1">
      <c r="A240" s="162"/>
      <c r="B240" s="162"/>
      <c r="C240" s="162"/>
      <c r="D240" s="162"/>
      <c r="E240" s="162"/>
      <c r="F240" s="162"/>
      <c r="G240" s="162"/>
      <c r="H240" s="162"/>
    </row>
    <row r="241" spans="1:8" ht="18" customHeight="1">
      <c r="A241" s="162"/>
      <c r="B241" s="162"/>
      <c r="C241" s="162"/>
      <c r="D241" s="162"/>
      <c r="E241" s="162"/>
      <c r="F241" s="162"/>
      <c r="G241" s="162"/>
      <c r="H241" s="162"/>
    </row>
    <row r="242" spans="1:8" ht="18" customHeight="1">
      <c r="A242" s="162"/>
      <c r="B242" s="162"/>
      <c r="C242" s="162"/>
      <c r="D242" s="162"/>
      <c r="E242" s="162"/>
      <c r="F242" s="162"/>
      <c r="G242" s="162"/>
      <c r="H242" s="162"/>
    </row>
    <row r="243" spans="1:8" ht="18" customHeight="1">
      <c r="A243" s="162"/>
      <c r="B243" s="162"/>
      <c r="C243" s="162"/>
      <c r="D243" s="162"/>
      <c r="E243" s="162"/>
      <c r="F243" s="162"/>
      <c r="G243" s="162"/>
      <c r="H243" s="162"/>
    </row>
    <row r="244" spans="1:8" ht="18" customHeight="1">
      <c r="A244" s="162"/>
      <c r="B244" s="162"/>
      <c r="C244" s="162"/>
      <c r="D244" s="162"/>
      <c r="E244" s="162"/>
      <c r="F244" s="162"/>
      <c r="G244" s="162"/>
      <c r="H244" s="162"/>
    </row>
    <row r="245" spans="1:8" ht="18" customHeight="1">
      <c r="A245" s="162"/>
      <c r="B245" s="162"/>
      <c r="C245" s="162"/>
      <c r="D245" s="162"/>
      <c r="E245" s="162"/>
      <c r="F245" s="162"/>
      <c r="G245" s="162"/>
      <c r="H245" s="162"/>
    </row>
    <row r="246" spans="1:8" ht="18" customHeight="1">
      <c r="A246" s="162"/>
      <c r="B246" s="162"/>
      <c r="C246" s="162"/>
      <c r="D246" s="162"/>
      <c r="E246" s="162"/>
      <c r="F246" s="162"/>
      <c r="G246" s="162"/>
      <c r="H246" s="162"/>
    </row>
    <row r="247" spans="1:8" ht="18" customHeight="1">
      <c r="A247" s="162"/>
      <c r="B247" s="162"/>
      <c r="C247" s="162"/>
      <c r="D247" s="162"/>
      <c r="E247" s="162"/>
      <c r="F247" s="162"/>
      <c r="G247" s="162"/>
      <c r="H247" s="162"/>
    </row>
    <row r="248" spans="1:8" ht="18" customHeight="1">
      <c r="A248" s="162"/>
      <c r="B248" s="162"/>
      <c r="C248" s="162"/>
      <c r="D248" s="162"/>
      <c r="E248" s="162"/>
      <c r="F248" s="162"/>
      <c r="G248" s="162"/>
      <c r="H248" s="162"/>
    </row>
    <row r="249" spans="1:8" ht="18" customHeight="1">
      <c r="A249" s="162"/>
      <c r="B249" s="162"/>
      <c r="C249" s="162"/>
      <c r="D249" s="162"/>
      <c r="E249" s="162"/>
      <c r="F249" s="162"/>
      <c r="G249" s="162"/>
      <c r="H249" s="162"/>
    </row>
    <row r="250" spans="1:8" ht="18" customHeight="1">
      <c r="A250" s="162"/>
      <c r="B250" s="162"/>
      <c r="C250" s="162"/>
      <c r="D250" s="162"/>
      <c r="E250" s="162"/>
      <c r="F250" s="162"/>
      <c r="G250" s="162"/>
      <c r="H250" s="162"/>
    </row>
    <row r="251" spans="1:8" ht="18" customHeight="1">
      <c r="A251" s="162"/>
      <c r="B251" s="162"/>
      <c r="C251" s="162"/>
      <c r="D251" s="162"/>
      <c r="E251" s="162"/>
      <c r="F251" s="162"/>
      <c r="G251" s="162"/>
      <c r="H251" s="162"/>
    </row>
    <row r="252" spans="1:8" ht="18" customHeight="1">
      <c r="A252" s="162"/>
      <c r="B252" s="162"/>
      <c r="C252" s="162"/>
      <c r="D252" s="162"/>
      <c r="E252" s="162"/>
      <c r="F252" s="162"/>
      <c r="G252" s="162"/>
      <c r="H252" s="162"/>
    </row>
    <row r="253" spans="1:8" ht="18" customHeight="1">
      <c r="A253" s="162"/>
      <c r="B253" s="162"/>
      <c r="C253" s="162"/>
      <c r="D253" s="162"/>
      <c r="E253" s="162"/>
      <c r="F253" s="162"/>
      <c r="G253" s="162"/>
      <c r="H253" s="162"/>
    </row>
    <row r="254" spans="1:8" ht="18" customHeight="1">
      <c r="A254" s="162"/>
      <c r="B254" s="162"/>
      <c r="C254" s="162"/>
      <c r="D254" s="162"/>
      <c r="E254" s="162"/>
      <c r="F254" s="162"/>
      <c r="G254" s="162"/>
      <c r="H254" s="162"/>
    </row>
    <row r="255" spans="1:8" ht="18" customHeight="1">
      <c r="A255" s="162"/>
      <c r="B255" s="162"/>
      <c r="C255" s="162"/>
      <c r="D255" s="162"/>
      <c r="E255" s="162"/>
      <c r="F255" s="162"/>
      <c r="G255" s="162"/>
      <c r="H255" s="162"/>
    </row>
    <row r="256" spans="1:8" ht="18" customHeight="1">
      <c r="A256" s="162"/>
      <c r="B256" s="162"/>
      <c r="C256" s="162"/>
      <c r="D256" s="162"/>
      <c r="E256" s="162"/>
      <c r="F256" s="162"/>
      <c r="G256" s="162"/>
      <c r="H256" s="162"/>
    </row>
    <row r="257" spans="1:8" ht="18" customHeight="1">
      <c r="A257" s="162"/>
      <c r="B257" s="162"/>
      <c r="C257" s="162"/>
      <c r="D257" s="162"/>
      <c r="E257" s="162"/>
      <c r="F257" s="162"/>
      <c r="G257" s="162"/>
      <c r="H257" s="162"/>
    </row>
    <row r="258" spans="1:8" ht="18" customHeight="1">
      <c r="A258" s="162"/>
      <c r="B258" s="162"/>
      <c r="C258" s="162"/>
      <c r="D258" s="162"/>
      <c r="E258" s="162"/>
      <c r="F258" s="162"/>
      <c r="G258" s="162"/>
      <c r="H258" s="162"/>
    </row>
    <row r="259" spans="1:8" ht="18" customHeight="1">
      <c r="A259" s="162"/>
      <c r="B259" s="162"/>
      <c r="C259" s="162"/>
      <c r="D259" s="162"/>
      <c r="E259" s="162"/>
      <c r="F259" s="162"/>
      <c r="G259" s="162"/>
      <c r="H259" s="162"/>
    </row>
    <row r="260" spans="1:8" ht="18" customHeight="1">
      <c r="A260" s="162"/>
      <c r="B260" s="162"/>
      <c r="C260" s="162"/>
      <c r="D260" s="162"/>
      <c r="E260" s="162"/>
      <c r="F260" s="162"/>
      <c r="G260" s="162"/>
      <c r="H260" s="162"/>
    </row>
    <row r="261" spans="1:8" ht="18" customHeight="1">
      <c r="A261" s="162"/>
      <c r="B261" s="162"/>
      <c r="C261" s="162"/>
      <c r="D261" s="162"/>
      <c r="E261" s="162"/>
      <c r="F261" s="162"/>
      <c r="G261" s="162"/>
      <c r="H261" s="162"/>
    </row>
    <row r="262" spans="1:8" ht="18" customHeight="1">
      <c r="A262" s="162"/>
      <c r="B262" s="162"/>
      <c r="C262" s="162"/>
      <c r="D262" s="162"/>
      <c r="E262" s="162"/>
      <c r="F262" s="162"/>
      <c r="G262" s="162"/>
      <c r="H262" s="162"/>
    </row>
    <row r="263" spans="1:8" ht="18" customHeight="1">
      <c r="A263" s="162"/>
      <c r="B263" s="162"/>
      <c r="C263" s="162"/>
      <c r="D263" s="162"/>
      <c r="E263" s="162"/>
      <c r="F263" s="162"/>
      <c r="G263" s="162"/>
      <c r="H263" s="162"/>
    </row>
    <row r="264" spans="1:8" ht="18" customHeight="1">
      <c r="A264" s="162"/>
      <c r="B264" s="162"/>
      <c r="C264" s="162"/>
      <c r="D264" s="162"/>
      <c r="E264" s="162"/>
      <c r="F264" s="162"/>
      <c r="G264" s="162"/>
      <c r="H264" s="162"/>
    </row>
    <row r="265" spans="1:8" ht="18" customHeight="1">
      <c r="A265" s="162"/>
      <c r="B265" s="162"/>
      <c r="C265" s="162"/>
      <c r="D265" s="162"/>
      <c r="E265" s="162"/>
      <c r="F265" s="162"/>
      <c r="G265" s="162"/>
      <c r="H265" s="162"/>
    </row>
    <row r="266" spans="1:8" ht="18" customHeight="1">
      <c r="A266" s="162"/>
      <c r="B266" s="162"/>
      <c r="C266" s="162"/>
      <c r="D266" s="162"/>
      <c r="E266" s="162"/>
      <c r="F266" s="162"/>
      <c r="G266" s="162"/>
      <c r="H266" s="162"/>
    </row>
    <row r="267" spans="1:8" ht="18" customHeight="1">
      <c r="A267" s="162"/>
      <c r="B267" s="162"/>
      <c r="C267" s="162"/>
      <c r="D267" s="162"/>
      <c r="E267" s="162"/>
      <c r="F267" s="162"/>
      <c r="G267" s="162"/>
      <c r="H267" s="162"/>
    </row>
    <row r="268" spans="1:8" ht="18" customHeight="1">
      <c r="A268" s="162"/>
      <c r="B268" s="162"/>
      <c r="C268" s="162"/>
      <c r="D268" s="162"/>
      <c r="E268" s="162"/>
      <c r="F268" s="162"/>
      <c r="G268" s="162"/>
      <c r="H268" s="162"/>
    </row>
    <row r="269" spans="1:8" ht="18" customHeight="1">
      <c r="A269" s="162"/>
      <c r="B269" s="162"/>
      <c r="C269" s="162"/>
      <c r="D269" s="162"/>
      <c r="E269" s="162"/>
      <c r="F269" s="162"/>
      <c r="G269" s="162"/>
      <c r="H269" s="162"/>
    </row>
    <row r="270" spans="1:8" ht="18" customHeight="1">
      <c r="A270" s="162"/>
      <c r="B270" s="162"/>
      <c r="C270" s="162"/>
      <c r="D270" s="162"/>
      <c r="E270" s="162"/>
      <c r="F270" s="162"/>
      <c r="G270" s="162"/>
      <c r="H270" s="162"/>
    </row>
    <row r="271" spans="1:8" ht="18" customHeight="1">
      <c r="A271" s="162"/>
      <c r="B271" s="162"/>
      <c r="C271" s="162"/>
      <c r="D271" s="162"/>
      <c r="E271" s="162"/>
      <c r="F271" s="162"/>
      <c r="G271" s="162"/>
      <c r="H271" s="162"/>
    </row>
    <row r="272" spans="1:8" ht="18" customHeight="1">
      <c r="A272" s="162"/>
      <c r="B272" s="162"/>
      <c r="C272" s="162"/>
      <c r="D272" s="162"/>
      <c r="E272" s="162"/>
      <c r="F272" s="162"/>
      <c r="G272" s="162"/>
      <c r="H272" s="162"/>
    </row>
    <row r="273" spans="1:8" ht="18" customHeight="1">
      <c r="A273" s="162"/>
      <c r="B273" s="162"/>
      <c r="C273" s="162"/>
      <c r="D273" s="162"/>
      <c r="E273" s="162"/>
      <c r="F273" s="162"/>
      <c r="G273" s="162"/>
      <c r="H273" s="162"/>
    </row>
    <row r="274" spans="1:8" ht="18" customHeight="1">
      <c r="A274" s="162"/>
      <c r="B274" s="162"/>
      <c r="C274" s="162"/>
      <c r="D274" s="162"/>
      <c r="E274" s="162"/>
      <c r="F274" s="162"/>
      <c r="G274" s="162"/>
      <c r="H274" s="162"/>
    </row>
    <row r="275" spans="1:8" ht="18" customHeight="1">
      <c r="A275" s="162"/>
      <c r="B275" s="162"/>
      <c r="C275" s="162"/>
      <c r="D275" s="162"/>
      <c r="E275" s="162"/>
      <c r="F275" s="162"/>
      <c r="G275" s="162"/>
      <c r="H275" s="162"/>
    </row>
    <row r="276" spans="1:8" ht="18" customHeight="1">
      <c r="A276" s="162"/>
      <c r="B276" s="162"/>
      <c r="C276" s="162"/>
      <c r="D276" s="162"/>
      <c r="E276" s="162"/>
      <c r="F276" s="162"/>
      <c r="G276" s="162"/>
      <c r="H276" s="162"/>
    </row>
    <row r="277" spans="1:8" ht="18" customHeight="1">
      <c r="A277" s="162"/>
      <c r="B277" s="162"/>
      <c r="C277" s="162"/>
      <c r="D277" s="162"/>
      <c r="E277" s="162"/>
      <c r="F277" s="162"/>
      <c r="G277" s="162"/>
      <c r="H277" s="162"/>
    </row>
    <row r="278" spans="1:8" ht="18" customHeight="1">
      <c r="A278" s="162"/>
      <c r="B278" s="162"/>
      <c r="C278" s="162"/>
      <c r="D278" s="162"/>
      <c r="E278" s="162"/>
      <c r="F278" s="162"/>
      <c r="G278" s="162"/>
      <c r="H278" s="162"/>
    </row>
    <row r="279" spans="1:8" ht="18" customHeight="1">
      <c r="A279" s="162"/>
      <c r="B279" s="162"/>
      <c r="C279" s="162"/>
      <c r="D279" s="162"/>
      <c r="E279" s="162"/>
      <c r="F279" s="162"/>
      <c r="G279" s="162"/>
      <c r="H279" s="162"/>
    </row>
    <row r="280" spans="1:8" ht="18" customHeight="1">
      <c r="A280" s="162"/>
      <c r="B280" s="162"/>
      <c r="C280" s="162"/>
      <c r="D280" s="162"/>
      <c r="E280" s="162"/>
      <c r="F280" s="162"/>
      <c r="G280" s="162"/>
      <c r="H280" s="162"/>
    </row>
    <row r="281" spans="1:8" ht="18" customHeight="1">
      <c r="A281" s="162"/>
      <c r="B281" s="162"/>
      <c r="C281" s="162"/>
      <c r="D281" s="162"/>
      <c r="E281" s="162"/>
      <c r="F281" s="162"/>
      <c r="G281" s="162"/>
      <c r="H281" s="162"/>
    </row>
    <row r="282" spans="1:8" ht="18" customHeight="1">
      <c r="A282" s="162"/>
      <c r="B282" s="162"/>
      <c r="C282" s="162"/>
      <c r="D282" s="162"/>
      <c r="E282" s="162"/>
      <c r="F282" s="162"/>
      <c r="G282" s="162"/>
      <c r="H282" s="162"/>
    </row>
    <row r="283" spans="1:8" ht="18" customHeight="1">
      <c r="A283" s="162"/>
      <c r="B283" s="162"/>
      <c r="C283" s="162"/>
      <c r="D283" s="162"/>
      <c r="E283" s="162"/>
      <c r="F283" s="162"/>
      <c r="G283" s="162"/>
      <c r="H283" s="162"/>
    </row>
    <row r="284" spans="1:8" ht="18" customHeight="1">
      <c r="A284" s="162"/>
      <c r="B284" s="162"/>
      <c r="C284" s="162"/>
      <c r="D284" s="162"/>
      <c r="E284" s="162"/>
      <c r="F284" s="162"/>
      <c r="G284" s="162"/>
      <c r="H284" s="162"/>
    </row>
    <row r="285" spans="1:8" ht="18" customHeight="1">
      <c r="A285" s="162"/>
      <c r="B285" s="162"/>
      <c r="C285" s="162"/>
      <c r="D285" s="162"/>
      <c r="E285" s="162"/>
      <c r="F285" s="162"/>
      <c r="G285" s="162"/>
      <c r="H285" s="162"/>
    </row>
    <row r="286" spans="1:8" ht="18" customHeight="1">
      <c r="A286" s="162"/>
      <c r="B286" s="162"/>
      <c r="C286" s="162"/>
      <c r="D286" s="162"/>
      <c r="E286" s="162"/>
      <c r="F286" s="162"/>
      <c r="G286" s="162"/>
      <c r="H286" s="162"/>
    </row>
    <row r="287" spans="1:8" ht="18" customHeight="1">
      <c r="A287" s="162"/>
      <c r="B287" s="162"/>
      <c r="C287" s="162"/>
      <c r="D287" s="162"/>
      <c r="E287" s="162"/>
      <c r="F287" s="162"/>
      <c r="G287" s="162"/>
      <c r="H287" s="162"/>
    </row>
    <row r="288" spans="1:8" ht="18" customHeight="1">
      <c r="A288" s="162"/>
      <c r="B288" s="162"/>
      <c r="C288" s="162"/>
      <c r="D288" s="162"/>
      <c r="E288" s="162"/>
      <c r="F288" s="162"/>
      <c r="G288" s="162"/>
      <c r="H288" s="162"/>
    </row>
    <row r="289" spans="1:8" ht="18" customHeight="1">
      <c r="A289" s="162"/>
      <c r="B289" s="162"/>
      <c r="C289" s="162"/>
      <c r="D289" s="162"/>
      <c r="E289" s="162"/>
      <c r="F289" s="162"/>
      <c r="G289" s="162"/>
      <c r="H289" s="162"/>
    </row>
    <row r="290" spans="1:8" ht="18" customHeight="1">
      <c r="A290" s="162"/>
      <c r="B290" s="162"/>
      <c r="C290" s="162"/>
      <c r="D290" s="162"/>
      <c r="E290" s="162"/>
      <c r="F290" s="162"/>
      <c r="G290" s="162"/>
      <c r="H290" s="162"/>
    </row>
    <row r="291" spans="1:8" ht="18" customHeight="1">
      <c r="A291" s="162"/>
      <c r="B291" s="162"/>
      <c r="C291" s="162"/>
      <c r="D291" s="162"/>
      <c r="E291" s="162"/>
      <c r="F291" s="162"/>
      <c r="G291" s="162"/>
      <c r="H291" s="162"/>
    </row>
    <row r="292" spans="1:8" ht="18" customHeight="1">
      <c r="A292" s="162"/>
      <c r="B292" s="162"/>
      <c r="C292" s="162"/>
      <c r="D292" s="162"/>
      <c r="E292" s="162"/>
      <c r="F292" s="162"/>
      <c r="G292" s="162"/>
      <c r="H292" s="162"/>
    </row>
    <row r="293" spans="1:8" ht="18" customHeight="1">
      <c r="A293" s="162"/>
      <c r="B293" s="162"/>
      <c r="C293" s="162"/>
      <c r="D293" s="162"/>
      <c r="E293" s="162"/>
      <c r="F293" s="162"/>
      <c r="G293" s="162"/>
      <c r="H293" s="162"/>
    </row>
    <row r="294" spans="1:8" ht="18" customHeight="1">
      <c r="A294" s="162"/>
      <c r="B294" s="162"/>
      <c r="C294" s="162"/>
      <c r="D294" s="162"/>
      <c r="E294" s="162"/>
      <c r="F294" s="162"/>
      <c r="G294" s="162"/>
      <c r="H294" s="162"/>
    </row>
    <row r="295" spans="1:8" ht="18" customHeight="1">
      <c r="A295" s="162"/>
      <c r="B295" s="162"/>
      <c r="C295" s="162"/>
      <c r="D295" s="162"/>
      <c r="E295" s="162"/>
      <c r="F295" s="162"/>
      <c r="G295" s="162"/>
      <c r="H295" s="162"/>
    </row>
    <row r="296" spans="1:8" ht="18" customHeight="1">
      <c r="A296" s="162"/>
      <c r="B296" s="162"/>
      <c r="C296" s="162"/>
      <c r="D296" s="162"/>
      <c r="E296" s="162"/>
      <c r="F296" s="162"/>
      <c r="G296" s="162"/>
      <c r="H296" s="162"/>
    </row>
    <row r="297" spans="1:8" ht="18" customHeight="1">
      <c r="A297" s="162"/>
      <c r="B297" s="162"/>
      <c r="C297" s="162"/>
      <c r="D297" s="162"/>
      <c r="E297" s="162"/>
      <c r="F297" s="162"/>
      <c r="G297" s="162"/>
      <c r="H297" s="162"/>
    </row>
    <row r="298" spans="1:8" ht="18" customHeight="1">
      <c r="A298" s="162"/>
      <c r="B298" s="162"/>
      <c r="C298" s="162"/>
      <c r="D298" s="162"/>
      <c r="E298" s="162"/>
      <c r="F298" s="162"/>
      <c r="G298" s="162"/>
      <c r="H298" s="162"/>
    </row>
    <row r="299" spans="1:8" ht="18" customHeight="1">
      <c r="A299" s="162"/>
      <c r="B299" s="162"/>
      <c r="C299" s="162"/>
      <c r="D299" s="162"/>
      <c r="E299" s="162"/>
      <c r="F299" s="162"/>
      <c r="G299" s="162"/>
      <c r="H299" s="162"/>
    </row>
    <row r="300" spans="1:8" ht="18" customHeight="1">
      <c r="A300" s="162"/>
      <c r="B300" s="162"/>
      <c r="C300" s="162"/>
      <c r="D300" s="162"/>
      <c r="E300" s="162"/>
      <c r="F300" s="162"/>
      <c r="G300" s="162"/>
      <c r="H300" s="162"/>
    </row>
    <row r="301" spans="1:8" ht="18" customHeight="1">
      <c r="A301" s="162"/>
      <c r="B301" s="162"/>
      <c r="C301" s="162"/>
      <c r="D301" s="162"/>
      <c r="E301" s="162"/>
      <c r="F301" s="162"/>
      <c r="G301" s="162"/>
      <c r="H301" s="162"/>
    </row>
    <row r="302" spans="1:8" ht="18" customHeight="1">
      <c r="A302" s="162"/>
      <c r="B302" s="162"/>
      <c r="C302" s="162"/>
      <c r="D302" s="162"/>
      <c r="E302" s="162"/>
      <c r="F302" s="162"/>
      <c r="G302" s="162"/>
      <c r="H302" s="162"/>
    </row>
    <row r="303" spans="1:8" ht="18" customHeight="1">
      <c r="A303" s="162"/>
      <c r="B303" s="162"/>
      <c r="C303" s="162"/>
      <c r="D303" s="162"/>
      <c r="E303" s="162"/>
      <c r="F303" s="162"/>
      <c r="G303" s="162"/>
      <c r="H303" s="162"/>
    </row>
    <row r="304" spans="1:8" ht="18" customHeight="1">
      <c r="A304" s="162"/>
      <c r="B304" s="162"/>
      <c r="C304" s="162"/>
      <c r="D304" s="162"/>
      <c r="E304" s="162"/>
      <c r="F304" s="162"/>
      <c r="G304" s="162"/>
      <c r="H304" s="162"/>
    </row>
    <row r="305" spans="1:8" ht="18" customHeight="1">
      <c r="A305" s="162"/>
      <c r="B305" s="162"/>
      <c r="C305" s="162"/>
      <c r="D305" s="162"/>
      <c r="E305" s="162"/>
      <c r="F305" s="162"/>
      <c r="G305" s="162"/>
      <c r="H305" s="162"/>
    </row>
    <row r="306" spans="1:8" ht="18" customHeight="1">
      <c r="A306" s="162"/>
      <c r="B306" s="162"/>
      <c r="C306" s="162"/>
      <c r="D306" s="162"/>
      <c r="E306" s="162"/>
      <c r="F306" s="162"/>
      <c r="G306" s="162"/>
      <c r="H306" s="162"/>
    </row>
    <row r="307" spans="1:8" ht="18" customHeight="1">
      <c r="A307" s="162"/>
      <c r="B307" s="162"/>
      <c r="C307" s="162"/>
      <c r="D307" s="162"/>
      <c r="E307" s="162"/>
      <c r="F307" s="162"/>
      <c r="G307" s="162"/>
      <c r="H307" s="162"/>
    </row>
    <row r="308" spans="1:8" ht="18" customHeight="1">
      <c r="A308" s="162"/>
      <c r="B308" s="162"/>
      <c r="C308" s="162"/>
      <c r="D308" s="162"/>
      <c r="E308" s="162"/>
      <c r="F308" s="162"/>
      <c r="G308" s="162"/>
      <c r="H308" s="162"/>
    </row>
    <row r="309" spans="1:8" ht="18" customHeight="1">
      <c r="A309" s="162"/>
      <c r="B309" s="162"/>
      <c r="C309" s="162"/>
      <c r="D309" s="162"/>
      <c r="E309" s="162"/>
      <c r="F309" s="162"/>
      <c r="G309" s="162"/>
      <c r="H309" s="162"/>
    </row>
    <row r="310" spans="1:8" ht="18" customHeight="1">
      <c r="A310" s="162"/>
      <c r="B310" s="162"/>
      <c r="C310" s="162"/>
      <c r="D310" s="162"/>
      <c r="E310" s="162"/>
      <c r="F310" s="162"/>
      <c r="G310" s="162"/>
      <c r="H310" s="162"/>
    </row>
    <row r="311" spans="1:8" ht="18" customHeight="1">
      <c r="A311" s="162"/>
      <c r="B311" s="162"/>
      <c r="C311" s="162"/>
      <c r="D311" s="162"/>
      <c r="E311" s="162"/>
      <c r="F311" s="162"/>
      <c r="G311" s="162"/>
      <c r="H311" s="162"/>
    </row>
    <row r="312" spans="1:8" ht="18" customHeight="1">
      <c r="A312" s="162"/>
      <c r="B312" s="162"/>
      <c r="C312" s="162"/>
      <c r="D312" s="162"/>
      <c r="E312" s="162"/>
      <c r="F312" s="162"/>
      <c r="G312" s="162"/>
      <c r="H312" s="162"/>
    </row>
    <row r="313" spans="1:8" ht="18" customHeight="1">
      <c r="A313" s="162"/>
      <c r="B313" s="162"/>
      <c r="C313" s="162"/>
      <c r="D313" s="162"/>
      <c r="E313" s="162"/>
      <c r="F313" s="162"/>
      <c r="G313" s="162"/>
      <c r="H313" s="162"/>
    </row>
    <row r="314" spans="1:8" ht="18" customHeight="1">
      <c r="A314" s="162"/>
      <c r="B314" s="162"/>
      <c r="C314" s="162"/>
      <c r="D314" s="162"/>
      <c r="E314" s="162"/>
      <c r="F314" s="162"/>
      <c r="G314" s="162"/>
      <c r="H314" s="162"/>
    </row>
    <row r="315" spans="1:8" ht="18" customHeight="1">
      <c r="A315" s="162"/>
      <c r="B315" s="162"/>
      <c r="C315" s="162"/>
      <c r="D315" s="162"/>
      <c r="E315" s="162"/>
      <c r="F315" s="162"/>
      <c r="G315" s="162"/>
      <c r="H315" s="162"/>
    </row>
    <row r="316" spans="1:8" ht="18" customHeight="1">
      <c r="A316" s="162"/>
      <c r="B316" s="162"/>
      <c r="C316" s="162"/>
      <c r="D316" s="162"/>
      <c r="E316" s="162"/>
      <c r="F316" s="162"/>
      <c r="G316" s="162"/>
      <c r="H316" s="162"/>
    </row>
    <row r="317" spans="1:8" ht="18" customHeight="1">
      <c r="A317" s="162"/>
      <c r="B317" s="162"/>
      <c r="C317" s="162"/>
      <c r="D317" s="162"/>
      <c r="E317" s="162"/>
      <c r="F317" s="162"/>
      <c r="G317" s="162"/>
      <c r="H317" s="162"/>
    </row>
    <row r="318" spans="1:8" ht="18" customHeight="1">
      <c r="A318" s="162"/>
      <c r="B318" s="162"/>
      <c r="C318" s="162"/>
      <c r="D318" s="162"/>
      <c r="E318" s="162"/>
      <c r="F318" s="162"/>
      <c r="G318" s="162"/>
      <c r="H318" s="162"/>
    </row>
    <row r="319" spans="1:8" ht="18" customHeight="1">
      <c r="A319" s="162"/>
      <c r="B319" s="162"/>
      <c r="C319" s="162"/>
      <c r="D319" s="162"/>
      <c r="E319" s="162"/>
      <c r="F319" s="162"/>
      <c r="G319" s="162"/>
      <c r="H319" s="162"/>
    </row>
    <row r="320" spans="1:8" ht="18" customHeight="1">
      <c r="A320" s="162"/>
      <c r="B320" s="162"/>
      <c r="C320" s="162"/>
      <c r="D320" s="162"/>
      <c r="E320" s="162"/>
      <c r="F320" s="162"/>
      <c r="G320" s="162"/>
      <c r="H320" s="162"/>
    </row>
    <row r="321" spans="1:8" ht="18" customHeight="1">
      <c r="A321" s="162"/>
      <c r="B321" s="162"/>
      <c r="C321" s="162"/>
      <c r="D321" s="162"/>
      <c r="E321" s="162"/>
      <c r="F321" s="162"/>
      <c r="G321" s="162"/>
      <c r="H321" s="162"/>
    </row>
    <row r="322" spans="1:8" ht="18" customHeight="1">
      <c r="A322" s="162"/>
      <c r="B322" s="162"/>
      <c r="C322" s="162"/>
      <c r="D322" s="162"/>
      <c r="E322" s="162"/>
      <c r="F322" s="162"/>
      <c r="G322" s="162"/>
      <c r="H322" s="162"/>
    </row>
    <row r="323" spans="1:8" ht="18" customHeight="1">
      <c r="A323" s="162"/>
      <c r="B323" s="162"/>
      <c r="C323" s="162"/>
      <c r="D323" s="162"/>
      <c r="E323" s="162"/>
      <c r="F323" s="162"/>
      <c r="G323" s="162"/>
      <c r="H323" s="162"/>
    </row>
    <row r="324" spans="1:8" ht="18" customHeight="1">
      <c r="A324" s="162"/>
      <c r="B324" s="162"/>
      <c r="C324" s="162"/>
      <c r="D324" s="162"/>
      <c r="E324" s="162"/>
      <c r="F324" s="162"/>
      <c r="G324" s="162"/>
      <c r="H324" s="162"/>
    </row>
    <row r="325" spans="1:8" ht="18" customHeight="1">
      <c r="A325" s="162"/>
      <c r="B325" s="162"/>
      <c r="C325" s="162"/>
      <c r="D325" s="162"/>
      <c r="E325" s="162"/>
      <c r="F325" s="162"/>
      <c r="G325" s="162"/>
      <c r="H325" s="162"/>
    </row>
    <row r="326" spans="1:8" ht="18" customHeight="1">
      <c r="A326" s="162"/>
      <c r="B326" s="162"/>
      <c r="C326" s="162"/>
      <c r="D326" s="162"/>
      <c r="E326" s="162"/>
      <c r="F326" s="162"/>
      <c r="G326" s="162"/>
      <c r="H326" s="162"/>
    </row>
    <row r="327" spans="1:8" ht="18" customHeight="1">
      <c r="A327" s="162"/>
      <c r="B327" s="162"/>
      <c r="C327" s="162"/>
      <c r="D327" s="162"/>
      <c r="E327" s="162"/>
      <c r="F327" s="162"/>
      <c r="G327" s="162"/>
      <c r="H327" s="162"/>
    </row>
    <row r="328" spans="1:8" ht="18" customHeight="1">
      <c r="A328" s="162"/>
      <c r="B328" s="162"/>
      <c r="C328" s="162"/>
      <c r="D328" s="162"/>
      <c r="E328" s="162"/>
      <c r="F328" s="162"/>
      <c r="G328" s="162"/>
      <c r="H328" s="162"/>
    </row>
    <row r="329" spans="1:8" ht="18" customHeight="1">
      <c r="A329" s="162"/>
      <c r="B329" s="162"/>
      <c r="C329" s="162"/>
      <c r="D329" s="162"/>
      <c r="E329" s="162"/>
      <c r="F329" s="162"/>
      <c r="G329" s="162"/>
      <c r="H329" s="162"/>
    </row>
    <row r="330" spans="1:8" ht="18" customHeight="1">
      <c r="A330" s="162"/>
      <c r="B330" s="162"/>
      <c r="C330" s="162"/>
      <c r="D330" s="162"/>
      <c r="E330" s="162"/>
      <c r="F330" s="162"/>
      <c r="G330" s="162"/>
      <c r="H330" s="162"/>
    </row>
    <row r="331" spans="1:8" ht="18" customHeight="1">
      <c r="A331" s="162"/>
      <c r="B331" s="162"/>
      <c r="C331" s="162"/>
      <c r="D331" s="162"/>
      <c r="E331" s="162"/>
      <c r="F331" s="162"/>
      <c r="G331" s="162"/>
      <c r="H331" s="162"/>
    </row>
    <row r="332" spans="1:8" ht="18" customHeight="1">
      <c r="A332" s="162"/>
      <c r="B332" s="162"/>
      <c r="C332" s="162"/>
      <c r="D332" s="162"/>
      <c r="E332" s="162"/>
      <c r="F332" s="162"/>
      <c r="G332" s="162"/>
      <c r="H332" s="162"/>
    </row>
    <row r="333" spans="1:8" ht="18" customHeight="1">
      <c r="A333" s="162"/>
      <c r="B333" s="162"/>
      <c r="C333" s="162"/>
      <c r="D333" s="162"/>
      <c r="E333" s="162"/>
      <c r="F333" s="162"/>
      <c r="G333" s="162"/>
      <c r="H333" s="162"/>
    </row>
    <row r="334" spans="1:8" ht="18" customHeight="1">
      <c r="A334" s="162"/>
      <c r="B334" s="162"/>
      <c r="C334" s="162"/>
      <c r="D334" s="162"/>
      <c r="E334" s="162"/>
      <c r="F334" s="162"/>
      <c r="G334" s="162"/>
      <c r="H334" s="162"/>
    </row>
    <row r="335" spans="1:8" ht="18" customHeight="1">
      <c r="A335" s="162"/>
      <c r="B335" s="162"/>
      <c r="C335" s="162"/>
      <c r="D335" s="162"/>
      <c r="E335" s="162"/>
      <c r="F335" s="162"/>
      <c r="G335" s="162"/>
      <c r="H335" s="162"/>
    </row>
    <row r="336" spans="1:8" ht="18" customHeight="1">
      <c r="A336" s="162"/>
      <c r="B336" s="162"/>
      <c r="C336" s="162"/>
      <c r="D336" s="162"/>
      <c r="E336" s="162"/>
      <c r="F336" s="162"/>
      <c r="G336" s="162"/>
      <c r="H336" s="162"/>
    </row>
    <row r="337" spans="1:8" ht="18" customHeight="1">
      <c r="A337" s="162"/>
      <c r="B337" s="162"/>
      <c r="C337" s="162"/>
      <c r="D337" s="162"/>
      <c r="E337" s="162"/>
      <c r="F337" s="162"/>
      <c r="G337" s="162"/>
      <c r="H337" s="162"/>
    </row>
    <row r="338" spans="1:8" ht="18" customHeight="1">
      <c r="A338" s="162"/>
      <c r="B338" s="162"/>
      <c r="C338" s="162"/>
      <c r="D338" s="162"/>
      <c r="E338" s="162"/>
      <c r="F338" s="162"/>
      <c r="G338" s="162"/>
      <c r="H338" s="162"/>
    </row>
    <row r="339" spans="1:8" ht="18" customHeight="1">
      <c r="A339" s="162"/>
      <c r="B339" s="162"/>
      <c r="C339" s="162"/>
      <c r="D339" s="162"/>
      <c r="E339" s="162"/>
      <c r="F339" s="162"/>
      <c r="G339" s="162"/>
      <c r="H339" s="162"/>
    </row>
    <row r="340" spans="1:8" ht="18" customHeight="1">
      <c r="A340" s="162"/>
      <c r="B340" s="162"/>
      <c r="C340" s="162"/>
      <c r="D340" s="162"/>
      <c r="E340" s="162"/>
      <c r="F340" s="162"/>
      <c r="G340" s="162"/>
      <c r="H340" s="162"/>
    </row>
    <row r="341" spans="1:8" ht="18" customHeight="1">
      <c r="A341" s="162"/>
      <c r="B341" s="162"/>
      <c r="C341" s="162"/>
      <c r="D341" s="162"/>
      <c r="E341" s="162"/>
      <c r="F341" s="162"/>
      <c r="G341" s="162"/>
      <c r="H341" s="162"/>
    </row>
    <row r="342" spans="1:8" ht="18" customHeight="1">
      <c r="A342" s="162"/>
      <c r="B342" s="162"/>
      <c r="C342" s="162"/>
      <c r="D342" s="162"/>
      <c r="E342" s="162"/>
      <c r="F342" s="162"/>
      <c r="G342" s="162"/>
      <c r="H342" s="162"/>
    </row>
    <row r="343" spans="1:8" ht="18" customHeight="1">
      <c r="A343" s="162"/>
      <c r="B343" s="162"/>
      <c r="C343" s="162"/>
      <c r="D343" s="162"/>
      <c r="E343" s="162"/>
      <c r="F343" s="162"/>
      <c r="G343" s="162"/>
      <c r="H343" s="162"/>
    </row>
    <row r="344" spans="1:8" ht="18" customHeight="1">
      <c r="A344" s="162"/>
      <c r="B344" s="162"/>
      <c r="C344" s="162"/>
      <c r="D344" s="162"/>
      <c r="E344" s="162"/>
      <c r="F344" s="162"/>
      <c r="G344" s="162"/>
      <c r="H344" s="162"/>
    </row>
    <row r="345" spans="1:8" ht="18" customHeight="1">
      <c r="A345" s="162"/>
      <c r="B345" s="162"/>
      <c r="C345" s="162"/>
      <c r="D345" s="162"/>
      <c r="E345" s="162"/>
      <c r="F345" s="162"/>
      <c r="G345" s="162"/>
      <c r="H345" s="162"/>
    </row>
    <row r="346" spans="1:8" ht="18" customHeight="1">
      <c r="A346" s="162"/>
      <c r="B346" s="162"/>
      <c r="C346" s="162"/>
      <c r="D346" s="162"/>
      <c r="E346" s="162"/>
      <c r="F346" s="162"/>
      <c r="G346" s="162"/>
      <c r="H346" s="162"/>
    </row>
    <row r="347" spans="1:8" ht="18" customHeight="1">
      <c r="A347" s="162"/>
      <c r="B347" s="162"/>
      <c r="C347" s="162"/>
      <c r="D347" s="162"/>
      <c r="E347" s="162"/>
      <c r="F347" s="162"/>
      <c r="G347" s="162"/>
      <c r="H347" s="162"/>
    </row>
    <row r="348" spans="1:8" ht="18" customHeight="1">
      <c r="A348" s="162"/>
      <c r="B348" s="162"/>
      <c r="C348" s="162"/>
      <c r="D348" s="162"/>
      <c r="E348" s="162"/>
      <c r="F348" s="162"/>
      <c r="G348" s="162"/>
      <c r="H348" s="162"/>
    </row>
    <row r="349" spans="1:8" ht="18" customHeight="1">
      <c r="A349" s="162"/>
      <c r="B349" s="162"/>
      <c r="C349" s="162"/>
      <c r="D349" s="162"/>
      <c r="E349" s="162"/>
      <c r="F349" s="162"/>
      <c r="G349" s="162"/>
      <c r="H349" s="162"/>
    </row>
    <row r="350" spans="1:8" ht="18" customHeight="1">
      <c r="A350" s="162"/>
      <c r="B350" s="162"/>
      <c r="C350" s="162"/>
      <c r="D350" s="162"/>
      <c r="E350" s="162"/>
      <c r="F350" s="162"/>
      <c r="G350" s="162"/>
      <c r="H350" s="162"/>
    </row>
    <row r="351" spans="1:8" ht="18" customHeight="1">
      <c r="A351" s="162"/>
      <c r="B351" s="162"/>
      <c r="C351" s="162"/>
      <c r="D351" s="162"/>
      <c r="E351" s="162"/>
      <c r="F351" s="162"/>
      <c r="G351" s="162"/>
      <c r="H351" s="162"/>
    </row>
    <row r="352" spans="1:8" ht="18" customHeight="1">
      <c r="A352" s="162"/>
      <c r="B352" s="162"/>
      <c r="C352" s="162"/>
      <c r="D352" s="162"/>
      <c r="E352" s="162"/>
      <c r="F352" s="162"/>
      <c r="G352" s="162"/>
      <c r="H352" s="162"/>
    </row>
    <row r="353" spans="1:8" ht="18" customHeight="1">
      <c r="A353" s="162"/>
      <c r="B353" s="162"/>
      <c r="C353" s="162"/>
      <c r="D353" s="162"/>
      <c r="E353" s="162"/>
      <c r="F353" s="162"/>
      <c r="G353" s="162"/>
      <c r="H353" s="162"/>
    </row>
  </sheetData>
  <mergeCells count="26">
    <mergeCell ref="B60:C60"/>
    <mergeCell ref="A69:C69"/>
    <mergeCell ref="B41:C41"/>
    <mergeCell ref="A47:C47"/>
    <mergeCell ref="B48:C48"/>
    <mergeCell ref="A52:C52"/>
    <mergeCell ref="B53:C53"/>
    <mergeCell ref="B55:C55"/>
    <mergeCell ref="B24:C24"/>
    <mergeCell ref="A29:C29"/>
    <mergeCell ref="B30:C30"/>
    <mergeCell ref="A35:C35"/>
    <mergeCell ref="B36:C36"/>
    <mergeCell ref="A40:C40"/>
    <mergeCell ref="A5:C5"/>
    <mergeCell ref="B6:C6"/>
    <mergeCell ref="B14:C14"/>
    <mergeCell ref="A20:C20"/>
    <mergeCell ref="B21:C21"/>
    <mergeCell ref="A23:C23"/>
    <mergeCell ref="A1:H1"/>
    <mergeCell ref="A3:C3"/>
    <mergeCell ref="D3:D4"/>
    <mergeCell ref="E3:E4"/>
    <mergeCell ref="F3:F4"/>
    <mergeCell ref="G3:H4"/>
  </mergeCells>
  <phoneticPr fontId="3" type="noConversion"/>
  <pageMargins left="0.35433070866141736" right="0.31496062992125984" top="1.0236220472440944" bottom="0.82677165354330717" header="0.51181102362204722" footer="0.31496062992125984"/>
  <pageSetup paperSize="9" scale="71" orientation="portrait" r:id="rId1"/>
  <headerFooter alignWithMargins="0"/>
  <rowBreaks count="1" manualBreakCount="1">
    <brk id="22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2"/>
  <sheetViews>
    <sheetView zoomScaleNormal="100" zoomScaleSheetLayoutView="100" workbookViewId="0">
      <selection activeCell="I12" sqref="I12"/>
    </sheetView>
  </sheetViews>
  <sheetFormatPr defaultColWidth="10" defaultRowHeight="18" customHeight="1"/>
  <cols>
    <col min="1" max="1" width="3.75" style="225" customWidth="1"/>
    <col min="2" max="2" width="3.875" style="225" customWidth="1"/>
    <col min="3" max="3" width="16.375" style="225" customWidth="1"/>
    <col min="4" max="4" width="9.75" style="225" customWidth="1"/>
    <col min="5" max="5" width="10.375" style="225" customWidth="1"/>
    <col min="6" max="6" width="11.375" style="225" customWidth="1"/>
    <col min="7" max="7" width="38.75" style="225" customWidth="1"/>
    <col min="8" max="8" width="12" style="225" customWidth="1"/>
    <col min="9" max="9" width="11.125" style="225" bestFit="1" customWidth="1"/>
    <col min="10" max="16384" width="10" style="225"/>
  </cols>
  <sheetData>
    <row r="1" spans="1:8" ht="37.5" customHeight="1">
      <c r="A1" s="157" t="s">
        <v>170</v>
      </c>
      <c r="B1" s="157"/>
      <c r="C1" s="157"/>
      <c r="D1" s="157"/>
      <c r="E1" s="157"/>
      <c r="F1" s="157"/>
      <c r="G1" s="157"/>
      <c r="H1" s="157"/>
    </row>
    <row r="2" spans="1:8" s="228" customFormat="1" ht="24.95" customHeight="1">
      <c r="A2" s="226" t="s">
        <v>89</v>
      </c>
      <c r="B2" s="161"/>
      <c r="C2" s="161"/>
      <c r="D2" s="161"/>
      <c r="E2" s="227"/>
      <c r="F2" s="227"/>
    </row>
    <row r="3" spans="1:8" s="228" customFormat="1" ht="24.95" customHeight="1">
      <c r="A3" s="163" t="s">
        <v>171</v>
      </c>
      <c r="B3" s="164"/>
      <c r="C3" s="165"/>
      <c r="D3" s="166" t="s">
        <v>172</v>
      </c>
      <c r="E3" s="166" t="s">
        <v>173</v>
      </c>
      <c r="F3" s="166" t="s">
        <v>174</v>
      </c>
      <c r="G3" s="166" t="s">
        <v>175</v>
      </c>
      <c r="H3" s="167"/>
    </row>
    <row r="4" spans="1:8" s="228" customFormat="1" ht="24.95" customHeight="1">
      <c r="A4" s="168" t="s">
        <v>176</v>
      </c>
      <c r="B4" s="168" t="s">
        <v>177</v>
      </c>
      <c r="C4" s="168" t="s">
        <v>178</v>
      </c>
      <c r="D4" s="167"/>
      <c r="E4" s="167"/>
      <c r="F4" s="167"/>
      <c r="G4" s="167"/>
      <c r="H4" s="167"/>
    </row>
    <row r="5" spans="1:8" s="228" customFormat="1" ht="24.95" customHeight="1">
      <c r="A5" s="229" t="s">
        <v>179</v>
      </c>
      <c r="B5" s="229"/>
      <c r="C5" s="229"/>
      <c r="D5" s="230">
        <f>D6</f>
        <v>63750</v>
      </c>
      <c r="E5" s="230">
        <f>E6</f>
        <v>63571</v>
      </c>
      <c r="F5" s="231">
        <f t="shared" ref="F5:F10" si="0">SUM(D5-E5)</f>
        <v>179</v>
      </c>
      <c r="G5" s="209"/>
      <c r="H5" s="232"/>
    </row>
    <row r="6" spans="1:8" s="228" customFormat="1" ht="24.95" customHeight="1">
      <c r="A6" s="233"/>
      <c r="B6" s="234" t="s">
        <v>179</v>
      </c>
      <c r="C6" s="234"/>
      <c r="D6" s="235">
        <f>D7+D8+D9+D10</f>
        <v>63750</v>
      </c>
      <c r="E6" s="235">
        <f>E7+E8+E9+E10</f>
        <v>63571</v>
      </c>
      <c r="F6" s="236">
        <f>SUM(D6-E6)</f>
        <v>179</v>
      </c>
      <c r="G6" s="209"/>
      <c r="H6" s="232"/>
    </row>
    <row r="7" spans="1:8" s="228" customFormat="1" ht="24.95" customHeight="1">
      <c r="A7" s="237"/>
      <c r="B7" s="238"/>
      <c r="C7" s="238" t="s">
        <v>180</v>
      </c>
      <c r="D7" s="239">
        <v>47250</v>
      </c>
      <c r="E7" s="239">
        <v>47071</v>
      </c>
      <c r="F7" s="240">
        <f>SUM(D7-E7)</f>
        <v>179</v>
      </c>
      <c r="G7" s="208" t="s">
        <v>181</v>
      </c>
      <c r="H7" s="241">
        <v>47250000</v>
      </c>
    </row>
    <row r="8" spans="1:8" s="228" customFormat="1" ht="24.95" customHeight="1">
      <c r="A8" s="237"/>
      <c r="B8" s="237"/>
      <c r="C8" s="233" t="s">
        <v>182</v>
      </c>
      <c r="D8" s="242">
        <v>12500</v>
      </c>
      <c r="E8" s="242">
        <v>12500</v>
      </c>
      <c r="F8" s="243">
        <f t="shared" si="0"/>
        <v>0</v>
      </c>
      <c r="G8" s="208" t="s">
        <v>183</v>
      </c>
      <c r="H8" s="192">
        <v>12500000</v>
      </c>
    </row>
    <row r="9" spans="1:8" s="228" customFormat="1" ht="24.95" customHeight="1">
      <c r="A9" s="237"/>
      <c r="B9" s="237"/>
      <c r="C9" s="233" t="s">
        <v>184</v>
      </c>
      <c r="D9" s="242">
        <v>0</v>
      </c>
      <c r="E9" s="242">
        <v>0</v>
      </c>
      <c r="F9" s="243">
        <f t="shared" si="0"/>
        <v>0</v>
      </c>
      <c r="G9" s="216"/>
      <c r="H9" s="192"/>
    </row>
    <row r="10" spans="1:8" s="228" customFormat="1" ht="24.95" customHeight="1">
      <c r="A10" s="237"/>
      <c r="B10" s="237"/>
      <c r="C10" s="233" t="s">
        <v>185</v>
      </c>
      <c r="D10" s="242">
        <v>4000</v>
      </c>
      <c r="E10" s="242">
        <v>4000</v>
      </c>
      <c r="F10" s="243">
        <f t="shared" si="0"/>
        <v>0</v>
      </c>
      <c r="G10" s="208" t="s">
        <v>186</v>
      </c>
      <c r="H10" s="192">
        <v>4000000</v>
      </c>
    </row>
    <row r="11" spans="1:8" s="228" customFormat="1" ht="24.95" customHeight="1">
      <c r="A11" s="234" t="s">
        <v>187</v>
      </c>
      <c r="B11" s="234"/>
      <c r="C11" s="234"/>
      <c r="D11" s="235">
        <f>D12+D18</f>
        <v>5044201</v>
      </c>
      <c r="E11" s="235">
        <f>E12+E18</f>
        <v>10449486</v>
      </c>
      <c r="F11" s="236">
        <f t="shared" ref="F11:F19" si="1">SUM(D11-E11)</f>
        <v>-5405285</v>
      </c>
      <c r="G11" s="209"/>
      <c r="H11" s="232"/>
    </row>
    <row r="12" spans="1:8" s="228" customFormat="1" ht="24.95" customHeight="1">
      <c r="A12" s="233"/>
      <c r="B12" s="234" t="s">
        <v>188</v>
      </c>
      <c r="C12" s="234"/>
      <c r="D12" s="235">
        <f>D13+D14+D15+D16+D17</f>
        <v>3759139</v>
      </c>
      <c r="E12" s="235">
        <f>E13+E14+E15+E16+E17</f>
        <v>4124450</v>
      </c>
      <c r="F12" s="236">
        <f t="shared" si="1"/>
        <v>-365311</v>
      </c>
      <c r="G12" s="209"/>
      <c r="H12" s="232"/>
    </row>
    <row r="13" spans="1:8" s="228" customFormat="1" ht="24.95" customHeight="1">
      <c r="A13" s="237"/>
      <c r="B13" s="233"/>
      <c r="C13" s="233" t="s">
        <v>189</v>
      </c>
      <c r="D13" s="242">
        <v>1869504</v>
      </c>
      <c r="E13" s="242">
        <v>2208065</v>
      </c>
      <c r="F13" s="243">
        <f t="shared" si="1"/>
        <v>-338561</v>
      </c>
      <c r="G13" s="216"/>
      <c r="H13" s="192"/>
    </row>
    <row r="14" spans="1:8" s="228" customFormat="1" ht="24.95" customHeight="1">
      <c r="A14" s="237"/>
      <c r="B14" s="237"/>
      <c r="C14" s="233" t="s">
        <v>190</v>
      </c>
      <c r="D14" s="242">
        <v>498441</v>
      </c>
      <c r="E14" s="242">
        <v>707513</v>
      </c>
      <c r="F14" s="243">
        <f t="shared" si="1"/>
        <v>-209072</v>
      </c>
      <c r="G14" s="216"/>
      <c r="H14" s="192"/>
    </row>
    <row r="15" spans="1:8" s="228" customFormat="1" ht="24.95" customHeight="1">
      <c r="A15" s="237"/>
      <c r="B15" s="237"/>
      <c r="C15" s="233" t="s">
        <v>191</v>
      </c>
      <c r="D15" s="242">
        <v>76817</v>
      </c>
      <c r="E15" s="242">
        <v>129968</v>
      </c>
      <c r="F15" s="243">
        <f t="shared" si="1"/>
        <v>-53151</v>
      </c>
      <c r="G15" s="244"/>
      <c r="H15" s="245"/>
    </row>
    <row r="16" spans="1:8" s="228" customFormat="1" ht="24.95" customHeight="1">
      <c r="A16" s="237"/>
      <c r="B16" s="237"/>
      <c r="C16" s="246" t="s">
        <v>185</v>
      </c>
      <c r="D16" s="235">
        <v>60960</v>
      </c>
      <c r="E16" s="235">
        <v>60960</v>
      </c>
      <c r="F16" s="236">
        <f t="shared" si="1"/>
        <v>0</v>
      </c>
      <c r="G16" s="247"/>
      <c r="H16" s="192"/>
    </row>
    <row r="17" spans="1:8" s="228" customFormat="1" ht="24.95" customHeight="1">
      <c r="A17" s="237"/>
      <c r="B17" s="248"/>
      <c r="C17" s="246" t="s">
        <v>192</v>
      </c>
      <c r="D17" s="235">
        <v>1253417</v>
      </c>
      <c r="E17" s="235">
        <v>1017944</v>
      </c>
      <c r="F17" s="236">
        <f t="shared" si="1"/>
        <v>235473</v>
      </c>
      <c r="G17" s="249" t="s">
        <v>193</v>
      </c>
      <c r="H17" s="232">
        <v>1253417000</v>
      </c>
    </row>
    <row r="18" spans="1:8" s="228" customFormat="1" ht="24.95" customHeight="1">
      <c r="A18" s="237"/>
      <c r="B18" s="229" t="s">
        <v>194</v>
      </c>
      <c r="C18" s="229"/>
      <c r="D18" s="230">
        <f>D19+D23+D24+D25+D26+D30+D31+D34</f>
        <v>1285062</v>
      </c>
      <c r="E18" s="230">
        <f>E19+E23+E24+E25+E26+E30+E31+E34</f>
        <v>6325036</v>
      </c>
      <c r="F18" s="231">
        <f t="shared" si="1"/>
        <v>-5039974</v>
      </c>
      <c r="G18" s="213"/>
      <c r="H18" s="250"/>
    </row>
    <row r="19" spans="1:8" s="228" customFormat="1" ht="24.95" customHeight="1">
      <c r="A19" s="237"/>
      <c r="B19" s="233"/>
      <c r="C19" s="233" t="s">
        <v>195</v>
      </c>
      <c r="D19" s="242">
        <v>53040</v>
      </c>
      <c r="E19" s="242">
        <v>54376</v>
      </c>
      <c r="F19" s="243">
        <f t="shared" si="1"/>
        <v>-1336</v>
      </c>
      <c r="G19" s="216" t="s">
        <v>196</v>
      </c>
      <c r="H19" s="192">
        <v>19200000</v>
      </c>
    </row>
    <row r="20" spans="1:8" s="228" customFormat="1" ht="24.95" customHeight="1">
      <c r="A20" s="237"/>
      <c r="B20" s="237"/>
      <c r="C20" s="237"/>
      <c r="D20" s="251"/>
      <c r="E20" s="251"/>
      <c r="F20" s="252"/>
      <c r="G20" s="214" t="s">
        <v>197</v>
      </c>
      <c r="H20" s="253">
        <v>31800000</v>
      </c>
    </row>
    <row r="21" spans="1:8" s="228" customFormat="1" ht="24.95" customHeight="1">
      <c r="A21" s="237"/>
      <c r="B21" s="237"/>
      <c r="C21" s="237"/>
      <c r="D21" s="251"/>
      <c r="E21" s="251"/>
      <c r="F21" s="252"/>
      <c r="G21" s="214" t="s">
        <v>198</v>
      </c>
      <c r="H21" s="253">
        <v>2040000</v>
      </c>
    </row>
    <row r="22" spans="1:8" s="228" customFormat="1" ht="24.95" customHeight="1">
      <c r="A22" s="237"/>
      <c r="B22" s="237"/>
      <c r="C22" s="248"/>
      <c r="D22" s="230"/>
      <c r="E22" s="230"/>
      <c r="F22" s="231"/>
      <c r="G22" s="215" t="s">
        <v>165</v>
      </c>
      <c r="H22" s="250">
        <f>SUM(H19:H21)</f>
        <v>53040000</v>
      </c>
    </row>
    <row r="23" spans="1:8" s="228" customFormat="1" ht="24.95" customHeight="1">
      <c r="A23" s="237"/>
      <c r="B23" s="237"/>
      <c r="C23" s="246" t="s">
        <v>199</v>
      </c>
      <c r="D23" s="235">
        <v>3480</v>
      </c>
      <c r="E23" s="235">
        <v>3180</v>
      </c>
      <c r="F23" s="236">
        <v>0</v>
      </c>
      <c r="G23" s="209" t="s">
        <v>200</v>
      </c>
      <c r="H23" s="232">
        <v>3480000</v>
      </c>
    </row>
    <row r="24" spans="1:8" s="228" customFormat="1" ht="24.95" customHeight="1">
      <c r="A24" s="237"/>
      <c r="B24" s="237"/>
      <c r="C24" s="248" t="s">
        <v>201</v>
      </c>
      <c r="D24" s="230">
        <v>26260</v>
      </c>
      <c r="E24" s="230">
        <v>22640</v>
      </c>
      <c r="F24" s="231">
        <f>SUM(D24-E24)</f>
        <v>3620</v>
      </c>
      <c r="G24" s="213"/>
      <c r="H24" s="250">
        <v>26260000</v>
      </c>
    </row>
    <row r="25" spans="1:8" s="228" customFormat="1" ht="24.95" customHeight="1">
      <c r="A25" s="237"/>
      <c r="B25" s="237"/>
      <c r="C25" s="246" t="s">
        <v>202</v>
      </c>
      <c r="D25" s="235">
        <v>13000</v>
      </c>
      <c r="E25" s="235">
        <v>148000</v>
      </c>
      <c r="F25" s="236">
        <f>SUM(D25-E25)</f>
        <v>-135000</v>
      </c>
      <c r="G25" s="209"/>
      <c r="H25" s="232"/>
    </row>
    <row r="26" spans="1:8" s="228" customFormat="1" ht="24.95" customHeight="1">
      <c r="A26" s="237"/>
      <c r="B26" s="237"/>
      <c r="C26" s="233" t="s">
        <v>203</v>
      </c>
      <c r="D26" s="242">
        <v>261984</v>
      </c>
      <c r="E26" s="242">
        <v>275389</v>
      </c>
      <c r="F26" s="243">
        <f>SUM(D26-E26)</f>
        <v>-13405</v>
      </c>
      <c r="G26" s="254" t="s">
        <v>204</v>
      </c>
      <c r="H26" s="253">
        <v>127504000</v>
      </c>
    </row>
    <row r="27" spans="1:8" s="228" customFormat="1" ht="24.95" customHeight="1">
      <c r="A27" s="237"/>
      <c r="B27" s="237"/>
      <c r="C27" s="237"/>
      <c r="D27" s="251"/>
      <c r="E27" s="251"/>
      <c r="F27" s="252"/>
      <c r="G27" s="254" t="s">
        <v>205</v>
      </c>
      <c r="H27" s="253">
        <v>68390000</v>
      </c>
    </row>
    <row r="28" spans="1:8" s="228" customFormat="1" ht="24.95" customHeight="1">
      <c r="A28" s="237"/>
      <c r="B28" s="237"/>
      <c r="C28" s="237"/>
      <c r="D28" s="251"/>
      <c r="E28" s="251"/>
      <c r="F28" s="252"/>
      <c r="G28" s="254" t="s">
        <v>206</v>
      </c>
      <c r="H28" s="253">
        <v>66090000</v>
      </c>
    </row>
    <row r="29" spans="1:8" s="228" customFormat="1" ht="24.95" customHeight="1">
      <c r="A29" s="237"/>
      <c r="B29" s="237"/>
      <c r="C29" s="237"/>
      <c r="D29" s="251"/>
      <c r="E29" s="251"/>
      <c r="F29" s="252"/>
      <c r="G29" s="215" t="s">
        <v>165</v>
      </c>
      <c r="H29" s="250">
        <f>SUM(H26:H28)</f>
        <v>261984000</v>
      </c>
    </row>
    <row r="30" spans="1:8" s="228" customFormat="1" ht="24.95" customHeight="1">
      <c r="A30" s="237"/>
      <c r="B30" s="237"/>
      <c r="C30" s="233" t="s">
        <v>207</v>
      </c>
      <c r="D30" s="242">
        <v>868258</v>
      </c>
      <c r="E30" s="242">
        <v>5731918</v>
      </c>
      <c r="F30" s="243">
        <f>SUM(D30-E30)</f>
        <v>-4863660</v>
      </c>
      <c r="G30" s="247"/>
      <c r="H30" s="192"/>
    </row>
    <row r="31" spans="1:8" s="228" customFormat="1" ht="24.95" customHeight="1">
      <c r="A31" s="237"/>
      <c r="B31" s="237"/>
      <c r="C31" s="233" t="s">
        <v>208</v>
      </c>
      <c r="D31" s="242">
        <v>59040</v>
      </c>
      <c r="E31" s="242">
        <v>89533</v>
      </c>
      <c r="F31" s="243">
        <f>SUM(D31-E31)</f>
        <v>-30493</v>
      </c>
      <c r="G31" s="255" t="s">
        <v>209</v>
      </c>
      <c r="H31" s="192">
        <v>43800000</v>
      </c>
    </row>
    <row r="32" spans="1:8" s="228" customFormat="1" ht="24.95" customHeight="1">
      <c r="A32" s="237"/>
      <c r="B32" s="237"/>
      <c r="C32" s="237"/>
      <c r="D32" s="251"/>
      <c r="E32" s="251"/>
      <c r="F32" s="252"/>
      <c r="G32" s="256" t="s">
        <v>210</v>
      </c>
      <c r="H32" s="253">
        <v>15240000</v>
      </c>
    </row>
    <row r="33" spans="1:8" s="228" customFormat="1" ht="24.95" customHeight="1">
      <c r="A33" s="237"/>
      <c r="B33" s="237"/>
      <c r="C33" s="248"/>
      <c r="D33" s="230"/>
      <c r="E33" s="230"/>
      <c r="F33" s="231"/>
      <c r="G33" s="215" t="s">
        <v>165</v>
      </c>
      <c r="H33" s="250">
        <f>SUM(H31:H32)</f>
        <v>59040000</v>
      </c>
    </row>
    <row r="34" spans="1:8" s="228" customFormat="1" ht="24.95" customHeight="1">
      <c r="A34" s="248"/>
      <c r="B34" s="248"/>
      <c r="C34" s="248" t="s">
        <v>211</v>
      </c>
      <c r="D34" s="230">
        <v>0</v>
      </c>
      <c r="E34" s="230">
        <v>0</v>
      </c>
      <c r="F34" s="231">
        <f t="shared" ref="F34:F44" si="2">SUM(D34-E34)</f>
        <v>0</v>
      </c>
      <c r="G34" s="213"/>
      <c r="H34" s="250"/>
    </row>
    <row r="35" spans="1:8" s="228" customFormat="1" ht="24.95" customHeight="1">
      <c r="A35" s="234" t="s">
        <v>212</v>
      </c>
      <c r="B35" s="234"/>
      <c r="C35" s="234"/>
      <c r="D35" s="235">
        <f>D36+D42</f>
        <v>2451667</v>
      </c>
      <c r="E35" s="235">
        <f>E36+E42</f>
        <v>3107564</v>
      </c>
      <c r="F35" s="236">
        <f t="shared" si="2"/>
        <v>-655897</v>
      </c>
      <c r="G35" s="209"/>
      <c r="H35" s="232"/>
    </row>
    <row r="36" spans="1:8" s="228" customFormat="1" ht="24.95" customHeight="1">
      <c r="A36" s="233"/>
      <c r="B36" s="234" t="s">
        <v>213</v>
      </c>
      <c r="C36" s="234"/>
      <c r="D36" s="235">
        <f>D37+D38+D41</f>
        <v>1002500</v>
      </c>
      <c r="E36" s="235">
        <f>E37+E38+E41</f>
        <v>2500</v>
      </c>
      <c r="F36" s="236">
        <f t="shared" si="2"/>
        <v>1000000</v>
      </c>
      <c r="G36" s="209"/>
      <c r="H36" s="232"/>
    </row>
    <row r="37" spans="1:8" s="228" customFormat="1" ht="24.95" customHeight="1">
      <c r="A37" s="237"/>
      <c r="B37" s="237"/>
      <c r="C37" s="233" t="s">
        <v>214</v>
      </c>
      <c r="D37" s="242">
        <v>0</v>
      </c>
      <c r="E37" s="242">
        <v>0</v>
      </c>
      <c r="F37" s="243">
        <f t="shared" si="2"/>
        <v>0</v>
      </c>
      <c r="G37" s="257"/>
      <c r="H37" s="192"/>
    </row>
    <row r="38" spans="1:8" s="228" customFormat="1" ht="24.95" customHeight="1">
      <c r="A38" s="237"/>
      <c r="B38" s="237"/>
      <c r="C38" s="233" t="s">
        <v>215</v>
      </c>
      <c r="D38" s="242">
        <v>1002500</v>
      </c>
      <c r="E38" s="242">
        <v>2500</v>
      </c>
      <c r="F38" s="243">
        <f t="shared" si="2"/>
        <v>1000000</v>
      </c>
      <c r="G38" s="216" t="s">
        <v>216</v>
      </c>
      <c r="H38" s="192">
        <v>1000000000</v>
      </c>
    </row>
    <row r="39" spans="1:8" s="228" customFormat="1" ht="24.95" customHeight="1">
      <c r="A39" s="237"/>
      <c r="B39" s="237"/>
      <c r="C39" s="237"/>
      <c r="D39" s="251"/>
      <c r="E39" s="251"/>
      <c r="F39" s="252"/>
      <c r="G39" s="214" t="s">
        <v>217</v>
      </c>
      <c r="H39" s="253">
        <v>2500000</v>
      </c>
    </row>
    <row r="40" spans="1:8" s="228" customFormat="1" ht="24.95" customHeight="1">
      <c r="A40" s="237"/>
      <c r="B40" s="237"/>
      <c r="C40" s="248"/>
      <c r="D40" s="230"/>
      <c r="E40" s="230"/>
      <c r="F40" s="231"/>
      <c r="G40" s="215" t="s">
        <v>165</v>
      </c>
      <c r="H40" s="250">
        <f>SUM(H38:H39)</f>
        <v>1002500000</v>
      </c>
    </row>
    <row r="41" spans="1:8" s="228" customFormat="1" ht="24.95" customHeight="1">
      <c r="A41" s="237"/>
      <c r="B41" s="248"/>
      <c r="C41" s="248" t="s">
        <v>218</v>
      </c>
      <c r="D41" s="230">
        <v>0</v>
      </c>
      <c r="E41" s="230">
        <v>0</v>
      </c>
      <c r="F41" s="231">
        <f t="shared" si="2"/>
        <v>0</v>
      </c>
      <c r="G41" s="213"/>
      <c r="H41" s="250"/>
    </row>
    <row r="42" spans="1:8" s="228" customFormat="1" ht="24.95" customHeight="1">
      <c r="A42" s="237"/>
      <c r="B42" s="229" t="s">
        <v>219</v>
      </c>
      <c r="C42" s="229"/>
      <c r="D42" s="230">
        <f>D43+D44</f>
        <v>1449167</v>
      </c>
      <c r="E42" s="230">
        <f>E43+E44</f>
        <v>3105064</v>
      </c>
      <c r="F42" s="231">
        <f t="shared" si="2"/>
        <v>-1655897</v>
      </c>
      <c r="G42" s="213"/>
      <c r="H42" s="250"/>
    </row>
    <row r="43" spans="1:8" s="228" customFormat="1" ht="24.95" customHeight="1">
      <c r="A43" s="237"/>
      <c r="B43" s="237"/>
      <c r="C43" s="237" t="s">
        <v>220</v>
      </c>
      <c r="D43" s="251">
        <v>1448500</v>
      </c>
      <c r="E43" s="251">
        <v>3100800</v>
      </c>
      <c r="F43" s="252">
        <f>SUM(D43-E43)</f>
        <v>-1652300</v>
      </c>
      <c r="G43" s="216"/>
      <c r="H43" s="192">
        <v>1448500000</v>
      </c>
    </row>
    <row r="44" spans="1:8" s="228" customFormat="1" ht="24.95" customHeight="1">
      <c r="A44" s="237"/>
      <c r="B44" s="237"/>
      <c r="C44" s="233" t="s">
        <v>221</v>
      </c>
      <c r="D44" s="242">
        <v>667</v>
      </c>
      <c r="E44" s="242">
        <v>4264</v>
      </c>
      <c r="F44" s="243">
        <f t="shared" si="2"/>
        <v>-3597</v>
      </c>
      <c r="G44" s="258"/>
      <c r="H44" s="192">
        <v>667000</v>
      </c>
    </row>
    <row r="45" spans="1:8" s="228" customFormat="1" ht="24.95" customHeight="1">
      <c r="A45" s="259" t="s">
        <v>222</v>
      </c>
      <c r="B45" s="259"/>
      <c r="C45" s="259"/>
      <c r="D45" s="235">
        <f>D46</f>
        <v>22506661</v>
      </c>
      <c r="E45" s="235">
        <f>E46</f>
        <v>23714318</v>
      </c>
      <c r="F45" s="236">
        <f>SUM(D45-E45)</f>
        <v>-1207657</v>
      </c>
      <c r="G45" s="209"/>
      <c r="H45" s="232"/>
    </row>
    <row r="46" spans="1:8" s="228" customFormat="1" ht="24.95" customHeight="1">
      <c r="A46" s="260"/>
      <c r="B46" s="261" t="s">
        <v>223</v>
      </c>
      <c r="C46" s="261"/>
      <c r="D46" s="262">
        <f>D47+D60+D73+D74+D78+D79+D80</f>
        <v>22506661</v>
      </c>
      <c r="E46" s="262">
        <f>E47+E60+E73+E74+E78+E79+E80</f>
        <v>23714318</v>
      </c>
      <c r="F46" s="263">
        <f>SUM(D46-E46)</f>
        <v>-1207657</v>
      </c>
      <c r="G46" s="209"/>
      <c r="H46" s="232"/>
    </row>
    <row r="47" spans="1:8" s="228" customFormat="1" ht="24.95" customHeight="1">
      <c r="A47" s="264"/>
      <c r="B47" s="260"/>
      <c r="C47" s="265" t="s">
        <v>224</v>
      </c>
      <c r="D47" s="242">
        <v>3565223</v>
      </c>
      <c r="E47" s="242">
        <v>3327887</v>
      </c>
      <c r="F47" s="243">
        <f>SUM(D47-E47)</f>
        <v>237336</v>
      </c>
      <c r="G47" s="216" t="s">
        <v>225</v>
      </c>
      <c r="H47" s="192">
        <v>518278000</v>
      </c>
    </row>
    <row r="48" spans="1:8" s="228" customFormat="1" ht="24.95" customHeight="1">
      <c r="A48" s="264"/>
      <c r="B48" s="264"/>
      <c r="C48" s="266"/>
      <c r="D48" s="251"/>
      <c r="E48" s="251"/>
      <c r="F48" s="252"/>
      <c r="G48" s="214" t="s">
        <v>226</v>
      </c>
      <c r="H48" s="253">
        <v>439442000</v>
      </c>
    </row>
    <row r="49" spans="1:8" s="228" customFormat="1" ht="24.95" customHeight="1">
      <c r="A49" s="264"/>
      <c r="B49" s="264"/>
      <c r="C49" s="266"/>
      <c r="D49" s="251"/>
      <c r="E49" s="251"/>
      <c r="F49" s="252"/>
      <c r="G49" s="214" t="s">
        <v>227</v>
      </c>
      <c r="H49" s="253">
        <v>522962000</v>
      </c>
    </row>
    <row r="50" spans="1:8" s="228" customFormat="1" ht="24.95" customHeight="1">
      <c r="A50" s="264"/>
      <c r="B50" s="264"/>
      <c r="C50" s="266"/>
      <c r="D50" s="251"/>
      <c r="E50" s="251"/>
      <c r="F50" s="252"/>
      <c r="G50" s="214" t="s">
        <v>228</v>
      </c>
      <c r="H50" s="253">
        <v>349784000</v>
      </c>
    </row>
    <row r="51" spans="1:8" s="228" customFormat="1" ht="24.95" customHeight="1">
      <c r="A51" s="264"/>
      <c r="B51" s="264"/>
      <c r="C51" s="266"/>
      <c r="D51" s="251"/>
      <c r="E51" s="251"/>
      <c r="F51" s="252"/>
      <c r="G51" s="214" t="s">
        <v>229</v>
      </c>
      <c r="H51" s="253">
        <v>241962000</v>
      </c>
    </row>
    <row r="52" spans="1:8" s="228" customFormat="1" ht="24.95" customHeight="1">
      <c r="A52" s="264"/>
      <c r="B52" s="264"/>
      <c r="C52" s="266"/>
      <c r="D52" s="251"/>
      <c r="E52" s="251"/>
      <c r="F52" s="252"/>
      <c r="G52" s="214" t="s">
        <v>230</v>
      </c>
      <c r="H52" s="253">
        <v>73946000</v>
      </c>
    </row>
    <row r="53" spans="1:8" s="228" customFormat="1" ht="24.95" customHeight="1">
      <c r="A53" s="264"/>
      <c r="B53" s="264"/>
      <c r="C53" s="266"/>
      <c r="D53" s="251"/>
      <c r="E53" s="251"/>
      <c r="F53" s="252"/>
      <c r="G53" s="214" t="s">
        <v>231</v>
      </c>
      <c r="H53" s="253">
        <v>557594000</v>
      </c>
    </row>
    <row r="54" spans="1:8" s="228" customFormat="1" ht="24.95" customHeight="1">
      <c r="A54" s="264"/>
      <c r="B54" s="264"/>
      <c r="C54" s="266"/>
      <c r="D54" s="251"/>
      <c r="E54" s="251"/>
      <c r="F54" s="252"/>
      <c r="G54" s="214" t="s">
        <v>232</v>
      </c>
      <c r="H54" s="253">
        <v>217966000</v>
      </c>
    </row>
    <row r="55" spans="1:8" s="228" customFormat="1" ht="24.95" customHeight="1">
      <c r="A55" s="264"/>
      <c r="B55" s="264"/>
      <c r="C55" s="266"/>
      <c r="D55" s="251"/>
      <c r="E55" s="251"/>
      <c r="F55" s="252"/>
      <c r="G55" s="214" t="s">
        <v>233</v>
      </c>
      <c r="H55" s="253">
        <v>142176000</v>
      </c>
    </row>
    <row r="56" spans="1:8" s="228" customFormat="1" ht="24.95" customHeight="1">
      <c r="A56" s="264"/>
      <c r="B56" s="264"/>
      <c r="C56" s="266"/>
      <c r="D56" s="251"/>
      <c r="E56" s="251"/>
      <c r="F56" s="252"/>
      <c r="G56" s="214" t="s">
        <v>234</v>
      </c>
      <c r="H56" s="253">
        <v>179808000</v>
      </c>
    </row>
    <row r="57" spans="1:8" s="228" customFormat="1" ht="24.95" customHeight="1">
      <c r="A57" s="264"/>
      <c r="B57" s="264"/>
      <c r="C57" s="266"/>
      <c r="D57" s="251"/>
      <c r="E57" s="251"/>
      <c r="F57" s="252"/>
      <c r="G57" s="214" t="s">
        <v>235</v>
      </c>
      <c r="H57" s="253">
        <v>59036000</v>
      </c>
    </row>
    <row r="58" spans="1:8" s="228" customFormat="1" ht="24.95" customHeight="1">
      <c r="A58" s="264"/>
      <c r="B58" s="264"/>
      <c r="C58" s="266"/>
      <c r="D58" s="251"/>
      <c r="E58" s="251"/>
      <c r="F58" s="252"/>
      <c r="G58" s="214" t="s">
        <v>236</v>
      </c>
      <c r="H58" s="253">
        <v>262269000</v>
      </c>
    </row>
    <row r="59" spans="1:8" s="228" customFormat="1" ht="24.95" customHeight="1">
      <c r="A59" s="264"/>
      <c r="B59" s="264"/>
      <c r="C59" s="267"/>
      <c r="D59" s="230"/>
      <c r="E59" s="230"/>
      <c r="F59" s="231"/>
      <c r="G59" s="215" t="s">
        <v>165</v>
      </c>
      <c r="H59" s="250">
        <f>SUM(H47:H58)</f>
        <v>3565223000</v>
      </c>
    </row>
    <row r="60" spans="1:8" s="228" customFormat="1" ht="24.95" customHeight="1">
      <c r="A60" s="264"/>
      <c r="B60" s="264"/>
      <c r="C60" s="266" t="s">
        <v>237</v>
      </c>
      <c r="D60" s="251">
        <v>18911610</v>
      </c>
      <c r="E60" s="251">
        <v>20386431</v>
      </c>
      <c r="F60" s="252">
        <f>SUM(D60-E60)</f>
        <v>-1474821</v>
      </c>
      <c r="G60" s="216" t="s">
        <v>238</v>
      </c>
      <c r="H60" s="253">
        <v>3889144000</v>
      </c>
    </row>
    <row r="61" spans="1:8" s="228" customFormat="1" ht="24.95" customHeight="1">
      <c r="A61" s="264"/>
      <c r="B61" s="264"/>
      <c r="C61" s="266"/>
      <c r="D61" s="251"/>
      <c r="E61" s="251"/>
      <c r="F61" s="252"/>
      <c r="G61" s="214" t="s">
        <v>239</v>
      </c>
      <c r="H61" s="253">
        <v>894731000</v>
      </c>
    </row>
    <row r="62" spans="1:8" s="228" customFormat="1" ht="24.95" customHeight="1">
      <c r="A62" s="264"/>
      <c r="B62" s="264"/>
      <c r="C62" s="266"/>
      <c r="D62" s="251"/>
      <c r="E62" s="251"/>
      <c r="F62" s="252"/>
      <c r="G62" s="214" t="s">
        <v>240</v>
      </c>
      <c r="H62" s="253">
        <v>1672887000</v>
      </c>
    </row>
    <row r="63" spans="1:8" s="228" customFormat="1" ht="24.95" customHeight="1">
      <c r="A63" s="264"/>
      <c r="B63" s="264"/>
      <c r="C63" s="266"/>
      <c r="D63" s="251"/>
      <c r="E63" s="251"/>
      <c r="F63" s="252"/>
      <c r="G63" s="214" t="s">
        <v>241</v>
      </c>
      <c r="H63" s="253">
        <v>2436155000</v>
      </c>
    </row>
    <row r="64" spans="1:8" s="228" customFormat="1" ht="24.95" customHeight="1">
      <c r="A64" s="264"/>
      <c r="B64" s="264"/>
      <c r="C64" s="266"/>
      <c r="D64" s="251"/>
      <c r="E64" s="251"/>
      <c r="F64" s="252"/>
      <c r="G64" s="214" t="s">
        <v>242</v>
      </c>
      <c r="H64" s="253">
        <v>1900618000</v>
      </c>
    </row>
    <row r="65" spans="1:9" s="228" customFormat="1" ht="24.95" customHeight="1">
      <c r="A65" s="264"/>
      <c r="B65" s="264"/>
      <c r="C65" s="266"/>
      <c r="D65" s="251"/>
      <c r="E65" s="251"/>
      <c r="F65" s="252"/>
      <c r="G65" s="214" t="s">
        <v>243</v>
      </c>
      <c r="H65" s="253">
        <v>189051000</v>
      </c>
    </row>
    <row r="66" spans="1:9" s="228" customFormat="1" ht="24.95" customHeight="1">
      <c r="A66" s="264"/>
      <c r="B66" s="264"/>
      <c r="C66" s="266"/>
      <c r="D66" s="251"/>
      <c r="E66" s="251"/>
      <c r="F66" s="252"/>
      <c r="G66" s="214" t="s">
        <v>244</v>
      </c>
      <c r="H66" s="253">
        <v>3209480000</v>
      </c>
    </row>
    <row r="67" spans="1:9" s="228" customFormat="1" ht="24.95" customHeight="1">
      <c r="A67" s="264"/>
      <c r="B67" s="264"/>
      <c r="C67" s="266"/>
      <c r="D67" s="251"/>
      <c r="E67" s="251"/>
      <c r="F67" s="252"/>
      <c r="G67" s="214" t="s">
        <v>245</v>
      </c>
      <c r="H67" s="253">
        <v>752139000</v>
      </c>
    </row>
    <row r="68" spans="1:9" s="228" customFormat="1" ht="24.95" customHeight="1">
      <c r="A68" s="264"/>
      <c r="B68" s="264"/>
      <c r="C68" s="266"/>
      <c r="D68" s="251"/>
      <c r="E68" s="251"/>
      <c r="F68" s="252"/>
      <c r="G68" s="214" t="s">
        <v>246</v>
      </c>
      <c r="H68" s="253">
        <v>1232279000</v>
      </c>
    </row>
    <row r="69" spans="1:9" s="228" customFormat="1" ht="24.95" customHeight="1">
      <c r="A69" s="264"/>
      <c r="B69" s="264"/>
      <c r="C69" s="266"/>
      <c r="D69" s="251"/>
      <c r="E69" s="251"/>
      <c r="F69" s="252"/>
      <c r="G69" s="214" t="s">
        <v>247</v>
      </c>
      <c r="H69" s="253">
        <v>1724322000</v>
      </c>
    </row>
    <row r="70" spans="1:9" s="228" customFormat="1" ht="24.95" customHeight="1">
      <c r="A70" s="264"/>
      <c r="B70" s="264"/>
      <c r="C70" s="266"/>
      <c r="D70" s="251"/>
      <c r="E70" s="251"/>
      <c r="F70" s="252"/>
      <c r="G70" s="214" t="s">
        <v>248</v>
      </c>
      <c r="H70" s="253">
        <v>139800000</v>
      </c>
    </row>
    <row r="71" spans="1:9" s="228" customFormat="1" ht="24.95" customHeight="1">
      <c r="A71" s="264"/>
      <c r="B71" s="264"/>
      <c r="C71" s="266"/>
      <c r="D71" s="251"/>
      <c r="E71" s="251"/>
      <c r="F71" s="252"/>
      <c r="G71" s="214" t="s">
        <v>249</v>
      </c>
      <c r="H71" s="253">
        <v>871004000</v>
      </c>
    </row>
    <row r="72" spans="1:9" s="228" customFormat="1" ht="24.95" customHeight="1">
      <c r="A72" s="264"/>
      <c r="B72" s="264"/>
      <c r="C72" s="266"/>
      <c r="D72" s="251"/>
      <c r="E72" s="251"/>
      <c r="F72" s="252"/>
      <c r="G72" s="215" t="s">
        <v>165</v>
      </c>
      <c r="H72" s="268">
        <f>SUM(H60:H71)</f>
        <v>18911610000</v>
      </c>
    </row>
    <row r="73" spans="1:9" s="228" customFormat="1" ht="24.95" customHeight="1">
      <c r="A73" s="264"/>
      <c r="B73" s="264"/>
      <c r="C73" s="265" t="s">
        <v>250</v>
      </c>
      <c r="D73" s="242">
        <v>0</v>
      </c>
      <c r="E73" s="242"/>
      <c r="F73" s="243"/>
      <c r="G73" s="269"/>
      <c r="H73" s="270"/>
    </row>
    <row r="74" spans="1:9" s="228" customFormat="1" ht="24.95" customHeight="1">
      <c r="A74" s="264"/>
      <c r="B74" s="264"/>
      <c r="C74" s="265" t="s">
        <v>251</v>
      </c>
      <c r="D74" s="242">
        <v>29828</v>
      </c>
      <c r="E74" s="242"/>
      <c r="F74" s="243"/>
      <c r="G74" s="216" t="s">
        <v>252</v>
      </c>
      <c r="H74" s="192">
        <v>10737000</v>
      </c>
    </row>
    <row r="75" spans="1:9" s="228" customFormat="1" ht="24.95" customHeight="1">
      <c r="A75" s="264"/>
      <c r="B75" s="264"/>
      <c r="C75" s="266"/>
      <c r="D75" s="251"/>
      <c r="E75" s="251"/>
      <c r="F75" s="252"/>
      <c r="G75" s="214" t="s">
        <v>253</v>
      </c>
      <c r="H75" s="253">
        <v>18906000</v>
      </c>
    </row>
    <row r="76" spans="1:9" s="228" customFormat="1" ht="24.95" customHeight="1">
      <c r="A76" s="264"/>
      <c r="B76" s="264"/>
      <c r="C76" s="266"/>
      <c r="D76" s="251"/>
      <c r="E76" s="251"/>
      <c r="F76" s="252"/>
      <c r="G76" s="214" t="s">
        <v>254</v>
      </c>
      <c r="H76" s="253">
        <v>185000</v>
      </c>
    </row>
    <row r="77" spans="1:9" s="228" customFormat="1" ht="24.95" customHeight="1">
      <c r="A77" s="264"/>
      <c r="B77" s="264"/>
      <c r="C77" s="266"/>
      <c r="D77" s="251"/>
      <c r="E77" s="251"/>
      <c r="F77" s="252"/>
      <c r="G77" s="271" t="s">
        <v>165</v>
      </c>
      <c r="H77" s="272">
        <f>SUM(H74:H76)</f>
        <v>29828000</v>
      </c>
    </row>
    <row r="78" spans="1:9" s="228" customFormat="1" ht="24.95" customHeight="1">
      <c r="A78" s="264"/>
      <c r="B78" s="264"/>
      <c r="C78" s="265" t="s">
        <v>255</v>
      </c>
      <c r="D78" s="242">
        <v>0</v>
      </c>
      <c r="E78" s="242"/>
      <c r="F78" s="243"/>
      <c r="G78" s="273"/>
      <c r="H78" s="274"/>
    </row>
    <row r="79" spans="1:9" s="228" customFormat="1" ht="24.95" customHeight="1">
      <c r="A79" s="264"/>
      <c r="B79" s="264"/>
      <c r="C79" s="265" t="s">
        <v>256</v>
      </c>
      <c r="D79" s="242">
        <v>0</v>
      </c>
      <c r="E79" s="242"/>
      <c r="F79" s="243"/>
      <c r="G79" s="275"/>
      <c r="H79" s="241"/>
      <c r="I79" s="276"/>
    </row>
    <row r="80" spans="1:9" s="228" customFormat="1" ht="24.95" customHeight="1">
      <c r="A80" s="264"/>
      <c r="B80" s="264"/>
      <c r="C80" s="265" t="s">
        <v>257</v>
      </c>
      <c r="D80" s="242">
        <v>0</v>
      </c>
      <c r="E80" s="242"/>
      <c r="F80" s="243"/>
      <c r="G80" s="216"/>
      <c r="H80" s="192"/>
      <c r="I80" s="276"/>
    </row>
    <row r="81" spans="1:8" s="228" customFormat="1" ht="24.95" customHeight="1">
      <c r="A81" s="234" t="s">
        <v>258</v>
      </c>
      <c r="B81" s="234"/>
      <c r="C81" s="234"/>
      <c r="D81" s="235">
        <f>D82</f>
        <v>0</v>
      </c>
      <c r="E81" s="235">
        <f>E82</f>
        <v>500000</v>
      </c>
      <c r="F81" s="236">
        <f t="shared" ref="F81:F102" si="3">SUM(D81-E81)</f>
        <v>-500000</v>
      </c>
      <c r="G81" s="209"/>
      <c r="H81" s="232"/>
    </row>
    <row r="82" spans="1:8" s="228" customFormat="1" ht="24.95" customHeight="1">
      <c r="A82" s="233"/>
      <c r="B82" s="234" t="s">
        <v>259</v>
      </c>
      <c r="C82" s="234"/>
      <c r="D82" s="235">
        <f>D83+D84+D85</f>
        <v>0</v>
      </c>
      <c r="E82" s="235">
        <f>E83+E84+E85</f>
        <v>500000</v>
      </c>
      <c r="F82" s="236">
        <f t="shared" si="3"/>
        <v>-500000</v>
      </c>
      <c r="G82" s="209"/>
      <c r="H82" s="232"/>
    </row>
    <row r="83" spans="1:8" s="228" customFormat="1" ht="24.95" customHeight="1">
      <c r="A83" s="237"/>
      <c r="B83" s="233"/>
      <c r="C83" s="248" t="s">
        <v>260</v>
      </c>
      <c r="D83" s="235">
        <v>0</v>
      </c>
      <c r="E83" s="235">
        <v>0</v>
      </c>
      <c r="F83" s="236">
        <f t="shared" si="3"/>
        <v>0</v>
      </c>
      <c r="G83" s="209"/>
      <c r="H83" s="232"/>
    </row>
    <row r="84" spans="1:8" s="228" customFormat="1" ht="24.95" customHeight="1">
      <c r="A84" s="237"/>
      <c r="B84" s="237"/>
      <c r="C84" s="248" t="s">
        <v>261</v>
      </c>
      <c r="D84" s="230">
        <v>0</v>
      </c>
      <c r="E84" s="230">
        <v>0</v>
      </c>
      <c r="F84" s="231">
        <f t="shared" si="3"/>
        <v>0</v>
      </c>
      <c r="G84" s="213"/>
      <c r="H84" s="250"/>
    </row>
    <row r="85" spans="1:8" s="228" customFormat="1" ht="24.95" customHeight="1">
      <c r="A85" s="248"/>
      <c r="B85" s="248"/>
      <c r="C85" s="248" t="s">
        <v>262</v>
      </c>
      <c r="D85" s="230">
        <v>0</v>
      </c>
      <c r="E85" s="230">
        <v>500000</v>
      </c>
      <c r="F85" s="231">
        <f t="shared" si="3"/>
        <v>-500000</v>
      </c>
      <c r="G85" s="213"/>
      <c r="H85" s="250"/>
    </row>
    <row r="86" spans="1:8" s="228" customFormat="1" ht="24.95" customHeight="1">
      <c r="A86" s="234" t="s">
        <v>263</v>
      </c>
      <c r="B86" s="234"/>
      <c r="C86" s="234"/>
      <c r="D86" s="235">
        <f>D87</f>
        <v>0</v>
      </c>
      <c r="E86" s="235">
        <f>E87</f>
        <v>0</v>
      </c>
      <c r="F86" s="236">
        <f t="shared" si="3"/>
        <v>0</v>
      </c>
      <c r="G86" s="209"/>
      <c r="H86" s="232"/>
    </row>
    <row r="87" spans="1:8" s="228" customFormat="1" ht="24.95" customHeight="1">
      <c r="A87" s="233"/>
      <c r="B87" s="234" t="s">
        <v>264</v>
      </c>
      <c r="C87" s="234"/>
      <c r="D87" s="235">
        <f>D88</f>
        <v>0</v>
      </c>
      <c r="E87" s="235">
        <f>E88</f>
        <v>0</v>
      </c>
      <c r="F87" s="236">
        <f t="shared" si="3"/>
        <v>0</v>
      </c>
      <c r="G87" s="209"/>
      <c r="H87" s="232"/>
    </row>
    <row r="88" spans="1:8" s="228" customFormat="1" ht="24.95" customHeight="1">
      <c r="A88" s="237"/>
      <c r="B88" s="233"/>
      <c r="C88" s="246" t="s">
        <v>265</v>
      </c>
      <c r="D88" s="235">
        <v>0</v>
      </c>
      <c r="E88" s="235">
        <v>0</v>
      </c>
      <c r="F88" s="236">
        <f t="shared" si="3"/>
        <v>0</v>
      </c>
      <c r="G88" s="209"/>
      <c r="H88" s="232"/>
    </row>
    <row r="89" spans="1:8" s="228" customFormat="1" ht="24.95" customHeight="1">
      <c r="A89" s="234" t="s">
        <v>266</v>
      </c>
      <c r="B89" s="234"/>
      <c r="C89" s="234"/>
      <c r="D89" s="235">
        <f>D90</f>
        <v>0</v>
      </c>
      <c r="E89" s="235">
        <f>E90</f>
        <v>0</v>
      </c>
      <c r="F89" s="236">
        <f t="shared" si="3"/>
        <v>0</v>
      </c>
      <c r="G89" s="209"/>
      <c r="H89" s="232"/>
    </row>
    <row r="90" spans="1:8" s="228" customFormat="1" ht="24.95" customHeight="1">
      <c r="A90" s="233"/>
      <c r="B90" s="234" t="s">
        <v>267</v>
      </c>
      <c r="C90" s="234"/>
      <c r="D90" s="235">
        <f>D91+D93</f>
        <v>0</v>
      </c>
      <c r="E90" s="235">
        <f>E91+E93</f>
        <v>0</v>
      </c>
      <c r="F90" s="236">
        <f t="shared" si="3"/>
        <v>0</v>
      </c>
      <c r="G90" s="209"/>
      <c r="H90" s="232"/>
    </row>
    <row r="91" spans="1:8" s="228" customFormat="1" ht="24.95" customHeight="1">
      <c r="A91" s="237"/>
      <c r="B91" s="233"/>
      <c r="C91" s="246" t="s">
        <v>268</v>
      </c>
      <c r="D91" s="235">
        <v>0</v>
      </c>
      <c r="E91" s="235">
        <v>0</v>
      </c>
      <c r="F91" s="236">
        <f t="shared" si="3"/>
        <v>0</v>
      </c>
      <c r="G91" s="209"/>
      <c r="H91" s="232"/>
    </row>
    <row r="92" spans="1:8" s="228" customFormat="1" ht="24.95" customHeight="1">
      <c r="A92" s="237"/>
      <c r="B92" s="237"/>
      <c r="C92" s="246" t="s">
        <v>269</v>
      </c>
      <c r="D92" s="235">
        <v>0</v>
      </c>
      <c r="E92" s="235">
        <v>0</v>
      </c>
      <c r="F92" s="236">
        <f>SUM(D92-E92)</f>
        <v>0</v>
      </c>
      <c r="G92" s="209"/>
      <c r="H92" s="232"/>
    </row>
    <row r="93" spans="1:8" s="228" customFormat="1" ht="24.95" customHeight="1">
      <c r="A93" s="248"/>
      <c r="B93" s="248"/>
      <c r="C93" s="277" t="s">
        <v>270</v>
      </c>
      <c r="D93" s="235">
        <v>0</v>
      </c>
      <c r="E93" s="235">
        <v>0</v>
      </c>
      <c r="F93" s="236">
        <f t="shared" si="3"/>
        <v>0</v>
      </c>
      <c r="G93" s="209"/>
      <c r="H93" s="232"/>
    </row>
    <row r="94" spans="1:8" s="228" customFormat="1" ht="24.95" customHeight="1">
      <c r="A94" s="234" t="s">
        <v>271</v>
      </c>
      <c r="B94" s="234"/>
      <c r="C94" s="234"/>
      <c r="D94" s="235">
        <f>D95</f>
        <v>0</v>
      </c>
      <c r="E94" s="235">
        <f>E95</f>
        <v>0</v>
      </c>
      <c r="F94" s="236">
        <f t="shared" si="3"/>
        <v>0</v>
      </c>
      <c r="G94" s="209"/>
      <c r="H94" s="232"/>
    </row>
    <row r="95" spans="1:8" s="228" customFormat="1" ht="24.95" customHeight="1">
      <c r="A95" s="233"/>
      <c r="B95" s="234" t="s">
        <v>272</v>
      </c>
      <c r="C95" s="234"/>
      <c r="D95" s="235">
        <f>D96</f>
        <v>0</v>
      </c>
      <c r="E95" s="235">
        <f>E96</f>
        <v>0</v>
      </c>
      <c r="F95" s="236">
        <f t="shared" si="3"/>
        <v>0</v>
      </c>
      <c r="G95" s="209"/>
      <c r="H95" s="232"/>
    </row>
    <row r="96" spans="1:8" s="228" customFormat="1" ht="24.95" customHeight="1">
      <c r="A96" s="237"/>
      <c r="B96" s="237"/>
      <c r="C96" s="237" t="s">
        <v>272</v>
      </c>
      <c r="D96" s="251">
        <v>0</v>
      </c>
      <c r="E96" s="251">
        <v>0</v>
      </c>
      <c r="F96" s="252">
        <f t="shared" si="3"/>
        <v>0</v>
      </c>
      <c r="G96" s="214"/>
      <c r="H96" s="253"/>
    </row>
    <row r="97" spans="1:9" s="228" customFormat="1" ht="24.95" customHeight="1">
      <c r="A97" s="234" t="s">
        <v>273</v>
      </c>
      <c r="B97" s="234"/>
      <c r="C97" s="234"/>
      <c r="D97" s="235">
        <f>D98</f>
        <v>26450</v>
      </c>
      <c r="E97" s="235">
        <f>E98</f>
        <v>13800</v>
      </c>
      <c r="F97" s="236">
        <f t="shared" si="3"/>
        <v>12650</v>
      </c>
      <c r="G97" s="209"/>
      <c r="H97" s="232"/>
    </row>
    <row r="98" spans="1:9" s="228" customFormat="1" ht="24.95" customHeight="1">
      <c r="A98" s="233"/>
      <c r="B98" s="234" t="s">
        <v>274</v>
      </c>
      <c r="C98" s="234"/>
      <c r="D98" s="235">
        <f>D99+D100+D101+D102</f>
        <v>26450</v>
      </c>
      <c r="E98" s="235">
        <f>E99+E100+E101+E102</f>
        <v>13800</v>
      </c>
      <c r="F98" s="236">
        <f t="shared" si="3"/>
        <v>12650</v>
      </c>
      <c r="G98" s="209"/>
      <c r="H98" s="232"/>
    </row>
    <row r="99" spans="1:9" s="228" customFormat="1" ht="24.95" customHeight="1">
      <c r="A99" s="237"/>
      <c r="B99" s="233"/>
      <c r="C99" s="246" t="s">
        <v>275</v>
      </c>
      <c r="D99" s="235">
        <v>0</v>
      </c>
      <c r="E99" s="235">
        <v>0</v>
      </c>
      <c r="F99" s="236">
        <f t="shared" si="3"/>
        <v>0</v>
      </c>
      <c r="G99" s="209"/>
      <c r="H99" s="232"/>
    </row>
    <row r="100" spans="1:9" s="228" customFormat="1" ht="24.95" customHeight="1">
      <c r="A100" s="237"/>
      <c r="B100" s="237"/>
      <c r="C100" s="246" t="s">
        <v>276</v>
      </c>
      <c r="D100" s="235">
        <v>0</v>
      </c>
      <c r="E100" s="235">
        <v>0</v>
      </c>
      <c r="F100" s="236">
        <f t="shared" si="3"/>
        <v>0</v>
      </c>
      <c r="G100" s="209"/>
      <c r="H100" s="232"/>
    </row>
    <row r="101" spans="1:9" s="228" customFormat="1" ht="24.95" customHeight="1">
      <c r="A101" s="237"/>
      <c r="B101" s="237"/>
      <c r="C101" s="246" t="s">
        <v>277</v>
      </c>
      <c r="D101" s="235">
        <v>13000</v>
      </c>
      <c r="E101" s="235">
        <v>0</v>
      </c>
      <c r="F101" s="236">
        <f t="shared" si="3"/>
        <v>13000</v>
      </c>
      <c r="G101" s="278" t="s">
        <v>278</v>
      </c>
      <c r="H101" s="279">
        <v>13000000</v>
      </c>
      <c r="I101" s="280"/>
    </row>
    <row r="102" spans="1:9" s="228" customFormat="1" ht="24.95" customHeight="1">
      <c r="A102" s="237"/>
      <c r="B102" s="237"/>
      <c r="C102" s="233" t="s">
        <v>279</v>
      </c>
      <c r="D102" s="242">
        <v>13450</v>
      </c>
      <c r="E102" s="242">
        <v>13800</v>
      </c>
      <c r="F102" s="243">
        <f t="shared" si="3"/>
        <v>-350</v>
      </c>
      <c r="G102" s="256" t="s">
        <v>280</v>
      </c>
      <c r="H102" s="281">
        <v>450000</v>
      </c>
    </row>
    <row r="103" spans="1:9" s="228" customFormat="1" ht="24.95" customHeight="1">
      <c r="A103" s="237"/>
      <c r="B103" s="237"/>
      <c r="C103" s="237"/>
      <c r="D103" s="251"/>
      <c r="E103" s="251"/>
      <c r="F103" s="252"/>
      <c r="G103" s="256" t="s">
        <v>281</v>
      </c>
      <c r="H103" s="281">
        <v>12000000</v>
      </c>
    </row>
    <row r="104" spans="1:9" s="228" customFormat="1" ht="24.95" customHeight="1">
      <c r="A104" s="237"/>
      <c r="B104" s="237"/>
      <c r="C104" s="237"/>
      <c r="D104" s="251"/>
      <c r="E104" s="251"/>
      <c r="F104" s="252"/>
      <c r="G104" s="282" t="s">
        <v>282</v>
      </c>
      <c r="H104" s="281">
        <v>1000000</v>
      </c>
    </row>
    <row r="105" spans="1:9" s="228" customFormat="1" ht="24.95" customHeight="1">
      <c r="A105" s="237"/>
      <c r="B105" s="237"/>
      <c r="C105" s="237"/>
      <c r="D105" s="251"/>
      <c r="E105" s="251"/>
      <c r="F105" s="252"/>
      <c r="G105" s="215" t="s">
        <v>165</v>
      </c>
      <c r="H105" s="250">
        <f>SUM(H102:H104)</f>
        <v>13450000</v>
      </c>
    </row>
    <row r="106" spans="1:9" s="228" customFormat="1" ht="24.95" customHeight="1">
      <c r="A106" s="234" t="s">
        <v>283</v>
      </c>
      <c r="B106" s="234"/>
      <c r="C106" s="234"/>
      <c r="D106" s="235">
        <f>D107</f>
        <v>358086</v>
      </c>
      <c r="E106" s="235">
        <f>E107</f>
        <v>307960</v>
      </c>
      <c r="F106" s="236">
        <f>SUM(D106-E106)</f>
        <v>50126</v>
      </c>
      <c r="G106" s="209"/>
      <c r="H106" s="232"/>
    </row>
    <row r="107" spans="1:9" s="228" customFormat="1" ht="24.95" customHeight="1">
      <c r="A107" s="233"/>
      <c r="B107" s="234" t="s">
        <v>284</v>
      </c>
      <c r="C107" s="234"/>
      <c r="D107" s="235">
        <f>SUM(D108:D109)</f>
        <v>358086</v>
      </c>
      <c r="E107" s="235">
        <f>SUM(E108:E109)</f>
        <v>307960</v>
      </c>
      <c r="F107" s="236">
        <f>SUM(D107-E107)</f>
        <v>50126</v>
      </c>
      <c r="G107" s="209"/>
      <c r="H107" s="232"/>
    </row>
    <row r="108" spans="1:9" s="228" customFormat="1" ht="24.95" customHeight="1">
      <c r="A108" s="237"/>
      <c r="B108" s="233"/>
      <c r="C108" s="233" t="s">
        <v>284</v>
      </c>
      <c r="D108" s="242">
        <v>358086</v>
      </c>
      <c r="E108" s="242">
        <v>307960</v>
      </c>
      <c r="F108" s="243">
        <f>SUM(D108-E108)</f>
        <v>50126</v>
      </c>
      <c r="G108" s="216"/>
      <c r="H108" s="192"/>
    </row>
    <row r="109" spans="1:9" s="228" customFormat="1" ht="24.95" customHeight="1">
      <c r="A109" s="237"/>
      <c r="B109" s="248"/>
      <c r="C109" s="237"/>
      <c r="D109" s="251">
        <v>0</v>
      </c>
      <c r="E109" s="251">
        <v>0</v>
      </c>
      <c r="F109" s="252">
        <f>SUM(D109-E109)</f>
        <v>0</v>
      </c>
      <c r="G109" s="214"/>
      <c r="H109" s="253"/>
    </row>
    <row r="110" spans="1:9" s="228" customFormat="1" ht="24.95" customHeight="1">
      <c r="A110" s="283" t="s">
        <v>285</v>
      </c>
      <c r="B110" s="284"/>
      <c r="C110" s="285"/>
      <c r="D110" s="286">
        <f>D106+D97+D94+D89+D86+D81+D45+D35+D11+D5</f>
        <v>30450815</v>
      </c>
      <c r="E110" s="286">
        <f>E106+E97+E94+E89+E86+E81+E45+E35+E11+E5</f>
        <v>38156699</v>
      </c>
      <c r="F110" s="287">
        <f>SUM(D110-E110)</f>
        <v>-7705884</v>
      </c>
      <c r="G110" s="288"/>
      <c r="H110" s="289"/>
    </row>
    <row r="111" spans="1:9" ht="18" customHeight="1">
      <c r="D111" s="290"/>
      <c r="H111" s="291"/>
    </row>
    <row r="112" spans="1:9" ht="18" customHeight="1">
      <c r="D112" s="292"/>
      <c r="H112" s="291"/>
    </row>
  </sheetData>
  <mergeCells count="29">
    <mergeCell ref="A97:C97"/>
    <mergeCell ref="B98:C98"/>
    <mergeCell ref="A106:C106"/>
    <mergeCell ref="B107:C107"/>
    <mergeCell ref="A110:C110"/>
    <mergeCell ref="A86:C86"/>
    <mergeCell ref="B87:C87"/>
    <mergeCell ref="A89:C89"/>
    <mergeCell ref="B90:C90"/>
    <mergeCell ref="A94:C94"/>
    <mergeCell ref="B95:C95"/>
    <mergeCell ref="B36:C36"/>
    <mergeCell ref="B42:C42"/>
    <mergeCell ref="A45:C45"/>
    <mergeCell ref="B46:C46"/>
    <mergeCell ref="A81:C81"/>
    <mergeCell ref="B82:C82"/>
    <mergeCell ref="A5:C5"/>
    <mergeCell ref="B6:C6"/>
    <mergeCell ref="A11:C11"/>
    <mergeCell ref="B12:C12"/>
    <mergeCell ref="B18:C18"/>
    <mergeCell ref="A35:C35"/>
    <mergeCell ref="A1:H1"/>
    <mergeCell ref="A3:C3"/>
    <mergeCell ref="D3:D4"/>
    <mergeCell ref="E3:E4"/>
    <mergeCell ref="F3:F4"/>
    <mergeCell ref="G3:H4"/>
  </mergeCells>
  <phoneticPr fontId="3" type="noConversion"/>
  <pageMargins left="0.35433070866141736" right="0.31496062992125984" top="1.0236220472440944" bottom="0.82677165354330717" header="0.51181102362204722" footer="0.31496062992125984"/>
  <pageSetup paperSize="9" scale="73" orientation="portrait" r:id="rId1"/>
  <headerFooter alignWithMargins="0"/>
  <rowBreaks count="2" manualBreakCount="2">
    <brk id="33" max="7" man="1"/>
    <brk id="9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7</vt:i4>
      </vt:variant>
    </vt:vector>
  </HeadingPairs>
  <TitlesOfParts>
    <vt:vector size="12" baseType="lpstr">
      <vt:lpstr>1.표지</vt:lpstr>
      <vt:lpstr>2.총칙</vt:lpstr>
      <vt:lpstr>3.총괄표</vt:lpstr>
      <vt:lpstr>4-1.세입예산명세서</vt:lpstr>
      <vt:lpstr>5-1.세출예산명세서</vt:lpstr>
      <vt:lpstr>'1.표지'!Print_Area</vt:lpstr>
      <vt:lpstr>'2.총칙'!Print_Area</vt:lpstr>
      <vt:lpstr>'3.총괄표'!Print_Area</vt:lpstr>
      <vt:lpstr>'4-1.세입예산명세서'!Print_Area</vt:lpstr>
      <vt:lpstr>'5-1.세출예산명세서'!Print_Area</vt:lpstr>
      <vt:lpstr>'4-1.세입예산명세서'!Print_Titles</vt:lpstr>
      <vt:lpstr>'5-1.세출예산명세서'!Print_Titles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2017-02-17T00:39:38Z</dcterms:created>
  <dcterms:modified xsi:type="dcterms:W3CDTF">2017-02-17T00:40:39Z</dcterms:modified>
</cp:coreProperties>
</file>