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345" windowWidth="23475" windowHeight="9570"/>
  </bookViews>
  <sheets>
    <sheet name="표지" sheetId="5" r:id="rId1"/>
    <sheet name="예산총칙" sheetId="6" r:id="rId2"/>
    <sheet name="세입.세출예산 총괄표" sheetId="4" r:id="rId3"/>
    <sheet name="세입예산명세서" sheetId="1" r:id="rId4"/>
    <sheet name="세출예산명세서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2">'세입.세출예산 총괄표'!$A$1:$F$21</definedName>
    <definedName name="_xlnm.Print_Area" localSheetId="3">세입예산명세서!$A$1:$H$65</definedName>
    <definedName name="_xlnm.Print_Area" localSheetId="4">세출예산명세서!$A$1:$H$70</definedName>
    <definedName name="_xlnm.Print_Titles" localSheetId="3">세입예산명세서!$3:$4</definedName>
    <definedName name="_xlnm.Print_Titles" localSheetId="4">세출예산명세서!$3:$4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[5]법인명렬!$B$5:$C$76,[5]법인명렬!$E$4:$F$42</definedName>
    <definedName name="법인명렬" localSheetId="4">[5]법인명렬!$B$5:$C$76,[5]법인명렬!$E$4:$F$42</definedName>
    <definedName name="법인명렬">[5]법인명렬!$B$5:$C$76,[5]법인명렬!$E$4:$F$42</definedName>
    <definedName name="법인명렬1">[6]법인명렬!$B$5:$C$76,[6]법인명렬!$E$4:$F$42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</definedNames>
  <calcPr calcId="152511"/>
</workbook>
</file>

<file path=xl/calcChain.xml><?xml version="1.0" encoding="utf-8"?>
<calcChain xmlns="http://schemas.openxmlformats.org/spreadsheetml/2006/main">
  <c r="F7" i="2" l="1"/>
  <c r="F8" i="2"/>
  <c r="F9" i="2"/>
  <c r="F10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9" i="2"/>
  <c r="F30" i="2"/>
  <c r="F31" i="2"/>
  <c r="F33" i="2"/>
  <c r="F34" i="2"/>
  <c r="F37" i="2"/>
  <c r="F38" i="2"/>
  <c r="F39" i="2"/>
  <c r="F40" i="2"/>
  <c r="F41" i="2"/>
  <c r="F42" i="2"/>
  <c r="F43" i="2"/>
  <c r="F46" i="2"/>
  <c r="F47" i="2"/>
  <c r="F48" i="2"/>
  <c r="F51" i="2"/>
  <c r="F54" i="2"/>
  <c r="F55" i="2"/>
  <c r="F56" i="2"/>
  <c r="F59" i="2"/>
  <c r="F62" i="2"/>
  <c r="F63" i="2"/>
  <c r="F64" i="2"/>
  <c r="F65" i="2"/>
  <c r="F68" i="2"/>
  <c r="F69" i="2"/>
  <c r="D67" i="2"/>
  <c r="D66" i="2" s="1"/>
  <c r="C20" i="4" s="1"/>
  <c r="D61" i="2"/>
  <c r="D60" i="2" s="1"/>
  <c r="C19" i="4" s="1"/>
  <c r="D45" i="2"/>
  <c r="D44" i="2" s="1"/>
  <c r="C18" i="4" s="1"/>
  <c r="D36" i="2"/>
  <c r="D35" i="2" s="1"/>
  <c r="C17" i="4" s="1"/>
  <c r="D32" i="2"/>
  <c r="D28" i="2"/>
  <c r="D18" i="2"/>
  <c r="D12" i="2"/>
  <c r="D6" i="2"/>
  <c r="D5" i="2" s="1"/>
  <c r="C14" i="4" s="1"/>
  <c r="F7" i="1"/>
  <c r="F8" i="1"/>
  <c r="F9" i="1"/>
  <c r="F10" i="1"/>
  <c r="F11" i="1"/>
  <c r="F12" i="1"/>
  <c r="F13" i="1"/>
  <c r="F15" i="1"/>
  <c r="F16" i="1"/>
  <c r="F17" i="1"/>
  <c r="F18" i="1"/>
  <c r="F19" i="1"/>
  <c r="F22" i="1"/>
  <c r="F25" i="1"/>
  <c r="F26" i="1"/>
  <c r="F27" i="1"/>
  <c r="F28" i="1"/>
  <c r="F31" i="1"/>
  <c r="F32" i="1"/>
  <c r="F33" i="1"/>
  <c r="F34" i="1"/>
  <c r="F37" i="1"/>
  <c r="F38" i="1"/>
  <c r="F39" i="1"/>
  <c r="F42" i="1"/>
  <c r="F43" i="1"/>
  <c r="F44" i="1"/>
  <c r="F45" i="1"/>
  <c r="F46" i="1"/>
  <c r="F49" i="1"/>
  <c r="F50" i="1"/>
  <c r="F51" i="1"/>
  <c r="F54" i="1"/>
  <c r="F56" i="1"/>
  <c r="F57" i="1"/>
  <c r="F58" i="1"/>
  <c r="F59" i="1"/>
  <c r="F62" i="1"/>
  <c r="F63" i="1"/>
  <c r="F64" i="1"/>
  <c r="D61" i="1"/>
  <c r="D60" i="1" s="1"/>
  <c r="D55" i="1"/>
  <c r="D48" i="1"/>
  <c r="D47" i="1" s="1"/>
  <c r="D41" i="1"/>
  <c r="D40" i="1" s="1"/>
  <c r="C7" i="4" s="1"/>
  <c r="D36" i="1"/>
  <c r="D35" i="1" s="1"/>
  <c r="C6" i="4" s="1"/>
  <c r="D30" i="1"/>
  <c r="D29" i="1" s="1"/>
  <c r="D24" i="1"/>
  <c r="D23" i="1" s="1"/>
  <c r="C5" i="4" s="1"/>
  <c r="D20" i="1"/>
  <c r="D14" i="1"/>
  <c r="D6" i="1"/>
  <c r="F61" i="1" l="1"/>
  <c r="E7" i="4"/>
  <c r="C21" i="4"/>
  <c r="F40" i="1"/>
  <c r="F41" i="1"/>
  <c r="D27" i="2"/>
  <c r="C16" i="4" s="1"/>
  <c r="D11" i="2"/>
  <c r="C15" i="4" s="1"/>
  <c r="D52" i="1"/>
  <c r="C8" i="4" s="1"/>
  <c r="D5" i="1"/>
  <c r="C4" i="4" s="1"/>
  <c r="E67" i="2"/>
  <c r="E66" i="2" s="1"/>
  <c r="E61" i="2"/>
  <c r="E60" i="2" s="1"/>
  <c r="E58" i="2"/>
  <c r="F58" i="2" s="1"/>
  <c r="E53" i="2"/>
  <c r="E50" i="2"/>
  <c r="E45" i="2"/>
  <c r="E44" i="2" s="1"/>
  <c r="E36" i="2"/>
  <c r="E32" i="2"/>
  <c r="F32" i="2" s="1"/>
  <c r="E28" i="2"/>
  <c r="F28" i="2" s="1"/>
  <c r="E18" i="2"/>
  <c r="F18" i="2" s="1"/>
  <c r="E12" i="2"/>
  <c r="F12" i="2" s="1"/>
  <c r="E6" i="2"/>
  <c r="E5" i="2" s="1"/>
  <c r="E60" i="1"/>
  <c r="F60" i="1" s="1"/>
  <c r="E55" i="1"/>
  <c r="F55" i="1" s="1"/>
  <c r="E53" i="1"/>
  <c r="E48" i="1"/>
  <c r="E47" i="1" s="1"/>
  <c r="F47" i="1" s="1"/>
  <c r="E41" i="1"/>
  <c r="E40" i="1" s="1"/>
  <c r="D7" i="4" s="1"/>
  <c r="E36" i="1"/>
  <c r="F36" i="1" s="1"/>
  <c r="E35" i="1"/>
  <c r="E30" i="1"/>
  <c r="E24" i="1"/>
  <c r="E23" i="1" s="1"/>
  <c r="E21" i="1"/>
  <c r="E14" i="1"/>
  <c r="F14" i="1" s="1"/>
  <c r="E6" i="1"/>
  <c r="F6" i="1" s="1"/>
  <c r="F5" i="2" l="1"/>
  <c r="D14" i="4"/>
  <c r="E4" i="4"/>
  <c r="C9" i="4"/>
  <c r="F48" i="1"/>
  <c r="F23" i="1"/>
  <c r="D5" i="4"/>
  <c r="E5" i="4" s="1"/>
  <c r="F66" i="2"/>
  <c r="D20" i="4"/>
  <c r="E20" i="4" s="1"/>
  <c r="F35" i="1"/>
  <c r="D6" i="4"/>
  <c r="E6" i="4" s="1"/>
  <c r="F44" i="2"/>
  <c r="D18" i="4"/>
  <c r="E18" i="4" s="1"/>
  <c r="F60" i="2"/>
  <c r="D19" i="4"/>
  <c r="E19" i="4" s="1"/>
  <c r="E52" i="1"/>
  <c r="D8" i="4" s="1"/>
  <c r="E8" i="4" s="1"/>
  <c r="F53" i="1"/>
  <c r="F52" i="1"/>
  <c r="E20" i="1"/>
  <c r="F20" i="1" s="1"/>
  <c r="F21" i="1"/>
  <c r="E29" i="1"/>
  <c r="F29" i="1" s="1"/>
  <c r="F30" i="1"/>
  <c r="F24" i="1"/>
  <c r="E5" i="1"/>
  <c r="D4" i="4" s="1"/>
  <c r="D65" i="1"/>
  <c r="F5" i="1"/>
  <c r="F67" i="2"/>
  <c r="F45" i="2"/>
  <c r="E57" i="2"/>
  <c r="F57" i="2" s="1"/>
  <c r="F6" i="2"/>
  <c r="E49" i="2"/>
  <c r="F49" i="2" s="1"/>
  <c r="F50" i="2"/>
  <c r="E52" i="2"/>
  <c r="F52" i="2" s="1"/>
  <c r="F53" i="2"/>
  <c r="D70" i="2"/>
  <c r="F61" i="2"/>
  <c r="E35" i="2"/>
  <c r="F36" i="2"/>
  <c r="E27" i="2"/>
  <c r="E11" i="2"/>
  <c r="F27" i="2" l="1"/>
  <c r="D16" i="4"/>
  <c r="E16" i="4" s="1"/>
  <c r="F11" i="2"/>
  <c r="D15" i="4"/>
  <c r="E15" i="4" s="1"/>
  <c r="D9" i="4"/>
  <c r="E9" i="4"/>
  <c r="D21" i="4"/>
  <c r="E21" i="4" s="1"/>
  <c r="E14" i="4"/>
  <c r="F35" i="2"/>
  <c r="D17" i="4"/>
  <c r="E17" i="4" s="1"/>
  <c r="E65" i="1"/>
  <c r="F65" i="1" s="1"/>
  <c r="E70" i="2"/>
  <c r="F70" i="2" s="1"/>
</calcChain>
</file>

<file path=xl/comments1.xml><?xml version="1.0" encoding="utf-8"?>
<comments xmlns="http://schemas.openxmlformats.org/spreadsheetml/2006/main">
  <authors>
    <author>user2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</rPr>
          <t>'16.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일반회계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환급금
</t>
        </r>
        <r>
          <rPr>
            <b/>
            <sz val="9"/>
            <color indexed="81"/>
            <rFont val="Tahoma"/>
            <family val="2"/>
          </rPr>
          <t>18,891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68" authorId="0" shape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<sst xmlns="http://schemas.openxmlformats.org/spreadsheetml/2006/main" count="191" uniqueCount="175">
  <si>
    <r>
      <t>법인명 :</t>
    </r>
    <r>
      <rPr>
        <sz val="11"/>
        <color theme="1"/>
        <rFont val="맑은 고딕"/>
        <family val="2"/>
        <charset val="129"/>
        <scheme val="minor"/>
      </rPr>
      <t xml:space="preserve"> 학교법인 포스코교육재단</t>
    </r>
    <phoneticPr fontId="4" type="noConversion"/>
  </si>
  <si>
    <t>과           목</t>
    <phoneticPr fontId="4" type="noConversion"/>
  </si>
  <si>
    <t>비교 증감
(A-B)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</si>
  <si>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</si>
  <si>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</si>
  <si>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</si>
  <si>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1. 재산수입</t>
    <phoneticPr fontId="4" type="noConversion"/>
  </si>
  <si>
    <t>1. 기본재산수입</t>
    <phoneticPr fontId="4" type="noConversion"/>
  </si>
  <si>
    <t>1. 대지료</t>
    <phoneticPr fontId="4" type="noConversion"/>
  </si>
  <si>
    <t>2. 대가료</t>
    <phoneticPr fontId="4" type="noConversion"/>
  </si>
  <si>
    <t>3. 임야수입</t>
    <phoneticPr fontId="4" type="noConversion"/>
  </si>
  <si>
    <t>4. 예금이자수입</t>
    <phoneticPr fontId="4" type="noConversion"/>
  </si>
  <si>
    <t>5. 배당금 수입</t>
    <phoneticPr fontId="4" type="noConversion"/>
  </si>
  <si>
    <t>6. 법인세 환급금</t>
    <phoneticPr fontId="4" type="noConversion"/>
  </si>
  <si>
    <t>7.기타수입</t>
    <phoneticPr fontId="4" type="noConversion"/>
  </si>
  <si>
    <t>2. 재산매각대</t>
    <phoneticPr fontId="4" type="noConversion"/>
  </si>
  <si>
    <t>1. 토지매각대</t>
    <phoneticPr fontId="4" type="noConversion"/>
  </si>
  <si>
    <t>2. 건물매각대</t>
    <phoneticPr fontId="4" type="noConversion"/>
  </si>
  <si>
    <t>3. 임야매각대</t>
    <phoneticPr fontId="4" type="noConversion"/>
  </si>
  <si>
    <t>4. 현금처분대</t>
    <phoneticPr fontId="4" type="noConversion"/>
  </si>
  <si>
    <t>5. 기타재산매각대</t>
    <phoneticPr fontId="4" type="noConversion"/>
  </si>
  <si>
    <t>2. 사업수입</t>
    <phoneticPr fontId="4" type="noConversion"/>
  </si>
  <si>
    <t>1. 사업수입</t>
    <phoneticPr fontId="4" type="noConversion"/>
  </si>
  <si>
    <t>3. 투자수입</t>
    <phoneticPr fontId="4" type="noConversion"/>
  </si>
  <si>
    <t>1. 투자수입</t>
    <phoneticPr fontId="4" type="noConversion"/>
  </si>
  <si>
    <t>1. 배당금</t>
    <phoneticPr fontId="4" type="noConversion"/>
  </si>
  <si>
    <t>2. 국채상환금</t>
    <phoneticPr fontId="4" type="noConversion"/>
  </si>
  <si>
    <t>3. 국채이자수입</t>
    <phoneticPr fontId="4" type="noConversion"/>
  </si>
  <si>
    <t>4. 기타증권수입</t>
    <phoneticPr fontId="4" type="noConversion"/>
  </si>
  <si>
    <t>4. 과년도 수입</t>
    <phoneticPr fontId="4" type="noConversion"/>
  </si>
  <si>
    <t>1. 과년도 수입</t>
    <phoneticPr fontId="4" type="noConversion"/>
  </si>
  <si>
    <t>2. 불용재산매각수입</t>
    <phoneticPr fontId="4" type="noConversion"/>
  </si>
  <si>
    <t>3. 사업수입</t>
    <phoneticPr fontId="4" type="noConversion"/>
  </si>
  <si>
    <t>4. 투자수입</t>
    <phoneticPr fontId="4" type="noConversion"/>
  </si>
  <si>
    <t>5. 이월금</t>
    <phoneticPr fontId="4" type="noConversion"/>
  </si>
  <si>
    <t>1. 전년도이월금</t>
    <phoneticPr fontId="4" type="noConversion"/>
  </si>
  <si>
    <t>1. 전년도잉여금</t>
    <phoneticPr fontId="4" type="noConversion"/>
  </si>
  <si>
    <t>2. 이월사업비</t>
    <phoneticPr fontId="4" type="noConversion"/>
  </si>
  <si>
    <t>3. 임대보증금
    미환급금</t>
    <phoneticPr fontId="4" type="noConversion"/>
  </si>
  <si>
    <t>6. 기부원조금</t>
    <phoneticPr fontId="4" type="noConversion"/>
  </si>
  <si>
    <t>1. 기부원조금</t>
    <phoneticPr fontId="4" type="noConversion"/>
  </si>
  <si>
    <t>1. 기부금</t>
    <phoneticPr fontId="4" type="noConversion"/>
  </si>
  <si>
    <t>2. 원조금</t>
    <phoneticPr fontId="4" type="noConversion"/>
  </si>
  <si>
    <t>3. 보조금</t>
    <phoneticPr fontId="4" type="noConversion"/>
  </si>
  <si>
    <t>7. 차입금</t>
    <phoneticPr fontId="4" type="noConversion"/>
  </si>
  <si>
    <t>1. 차입금</t>
    <phoneticPr fontId="4" type="noConversion"/>
  </si>
  <si>
    <t>1. 은행차입</t>
    <phoneticPr fontId="4" type="noConversion"/>
  </si>
  <si>
    <t>2. 개인차입</t>
    <phoneticPr fontId="4" type="noConversion"/>
  </si>
  <si>
    <t>3.임대보증금 수입</t>
    <phoneticPr fontId="4" type="noConversion"/>
  </si>
  <si>
    <t>8. 잡수입</t>
    <phoneticPr fontId="4" type="noConversion"/>
  </si>
  <si>
    <t>1. 물품매각대</t>
    <phoneticPr fontId="4" type="noConversion"/>
  </si>
  <si>
    <t>1. 불용물품매각대</t>
    <phoneticPr fontId="4" type="noConversion"/>
  </si>
  <si>
    <t>2. 예금이자</t>
    <phoneticPr fontId="4" type="noConversion"/>
  </si>
  <si>
    <t>1. 정기예금이자</t>
    <phoneticPr fontId="4" type="noConversion"/>
  </si>
  <si>
    <t>2. 신탁예금이자</t>
    <phoneticPr fontId="4" type="noConversion"/>
  </si>
  <si>
    <t>3. 통지예금이자</t>
    <phoneticPr fontId="4" type="noConversion"/>
  </si>
  <si>
    <t>4. 기타예금이자</t>
    <phoneticPr fontId="4" type="noConversion"/>
  </si>
  <si>
    <t>3. 잡수입</t>
    <phoneticPr fontId="4" type="noConversion"/>
  </si>
  <si>
    <t>1. 잡수입</t>
    <phoneticPr fontId="4" type="noConversion"/>
  </si>
  <si>
    <t>2.법인세 환급금
   (학교분)</t>
    <phoneticPr fontId="4" type="noConversion"/>
  </si>
  <si>
    <t>3. 변상비</t>
    <phoneticPr fontId="4" type="noConversion"/>
  </si>
  <si>
    <t>4. 위약금</t>
    <phoneticPr fontId="4" type="noConversion"/>
  </si>
  <si>
    <t>세    입    합    계</t>
    <phoneticPr fontId="4" type="noConversion"/>
  </si>
  <si>
    <t>1. 이사회비</t>
    <phoneticPr fontId="4" type="noConversion"/>
  </si>
  <si>
    <t>1. 임원수당</t>
    <phoneticPr fontId="4" type="noConversion"/>
  </si>
  <si>
    <t>2. 회의비</t>
    <phoneticPr fontId="4" type="noConversion"/>
  </si>
  <si>
    <t>3. 업무추진비</t>
    <phoneticPr fontId="4" type="noConversion"/>
  </si>
  <si>
    <t>4. 여비</t>
    <phoneticPr fontId="4" type="noConversion"/>
  </si>
  <si>
    <t>2. 사무비</t>
    <phoneticPr fontId="4" type="noConversion"/>
  </si>
  <si>
    <t>1. 인건비</t>
    <phoneticPr fontId="4" type="noConversion"/>
  </si>
  <si>
    <t>1. 봉급</t>
    <phoneticPr fontId="4" type="noConversion"/>
  </si>
  <si>
    <t>2. 수당</t>
    <phoneticPr fontId="4" type="noConversion"/>
  </si>
  <si>
    <t>3. 잡급</t>
    <phoneticPr fontId="4" type="noConversion"/>
  </si>
  <si>
    <t>5. 퇴직금</t>
    <phoneticPr fontId="4" type="noConversion"/>
  </si>
  <si>
    <t>2. 수용비</t>
    <phoneticPr fontId="4" type="noConversion"/>
  </si>
  <si>
    <t>1. 공공요금</t>
    <phoneticPr fontId="4" type="noConversion"/>
  </si>
  <si>
    <t>2. 연료비</t>
    <phoneticPr fontId="4" type="noConversion"/>
  </si>
  <si>
    <t>3. 차량비</t>
    <phoneticPr fontId="4" type="noConversion"/>
  </si>
  <si>
    <t>4. 비품기계류비</t>
    <phoneticPr fontId="4" type="noConversion"/>
  </si>
  <si>
    <t>5. 수수료 수선비</t>
    <phoneticPr fontId="4" type="noConversion"/>
  </si>
  <si>
    <t>6. 수용재료비</t>
    <phoneticPr fontId="4" type="noConversion"/>
  </si>
  <si>
    <t>7. 인쇄비</t>
    <phoneticPr fontId="4" type="noConversion"/>
  </si>
  <si>
    <t>8. 운송비</t>
    <phoneticPr fontId="4" type="noConversion"/>
  </si>
  <si>
    <t>3. 재산 조성비</t>
    <phoneticPr fontId="4" type="noConversion"/>
  </si>
  <si>
    <t>1. 시설비</t>
    <phoneticPr fontId="4" type="noConversion"/>
  </si>
  <si>
    <t>1. 재산매입비</t>
    <phoneticPr fontId="4" type="noConversion"/>
  </si>
  <si>
    <t>2. 시설비</t>
    <phoneticPr fontId="4" type="noConversion"/>
  </si>
  <si>
    <t>3. 기타시설</t>
    <phoneticPr fontId="4" type="noConversion"/>
  </si>
  <si>
    <t>2. 재산관리비</t>
    <phoneticPr fontId="4" type="noConversion"/>
  </si>
  <si>
    <t>1. 재산유지비</t>
    <phoneticPr fontId="4" type="noConversion"/>
  </si>
  <si>
    <t>2. 공과보험료</t>
    <phoneticPr fontId="4" type="noConversion"/>
  </si>
  <si>
    <t>4. 전출금</t>
    <phoneticPr fontId="4" type="noConversion"/>
  </si>
  <si>
    <t>1. 전출금</t>
    <phoneticPr fontId="4" type="noConversion"/>
  </si>
  <si>
    <t>1.법정부담금</t>
    <phoneticPr fontId="4" type="noConversion"/>
  </si>
  <si>
    <t>2. 학교운영경비</t>
    <phoneticPr fontId="4" type="noConversion"/>
  </si>
  <si>
    <t>3. 법인세 환급금
   (학교분)</t>
    <phoneticPr fontId="4" type="noConversion"/>
  </si>
  <si>
    <t>4.교육청대응투자비</t>
    <phoneticPr fontId="4" type="noConversion"/>
  </si>
  <si>
    <t>5.시설사업비</t>
    <phoneticPr fontId="4" type="noConversion"/>
  </si>
  <si>
    <t>6.교육청 외 기타지원금</t>
    <phoneticPr fontId="4" type="noConversion"/>
  </si>
  <si>
    <t>7.기타 전출금</t>
    <phoneticPr fontId="4" type="noConversion"/>
  </si>
  <si>
    <t>5. 투자비</t>
    <phoneticPr fontId="4" type="noConversion"/>
  </si>
  <si>
    <t>1. 투자비</t>
    <phoneticPr fontId="4" type="noConversion"/>
  </si>
  <si>
    <t>1. 주식매입비</t>
    <phoneticPr fontId="4" type="noConversion"/>
  </si>
  <si>
    <t>2. 국채매입비</t>
    <phoneticPr fontId="4" type="noConversion"/>
  </si>
  <si>
    <t>3. 기타투자비</t>
    <phoneticPr fontId="4" type="noConversion"/>
  </si>
  <si>
    <t>6. 과년도 지출</t>
    <phoneticPr fontId="4" type="noConversion"/>
  </si>
  <si>
    <t>1. 과년도 지출</t>
    <phoneticPr fontId="4" type="noConversion"/>
  </si>
  <si>
    <t>1. 과년도지출</t>
    <phoneticPr fontId="4" type="noConversion"/>
  </si>
  <si>
    <t>7. 상환금</t>
    <phoneticPr fontId="4" type="noConversion"/>
  </si>
  <si>
    <t>1. 부채상환금</t>
    <phoneticPr fontId="4" type="noConversion"/>
  </si>
  <si>
    <t>1. 원금상환금</t>
    <phoneticPr fontId="4" type="noConversion"/>
  </si>
  <si>
    <t>2. 이자상환금</t>
    <phoneticPr fontId="4" type="noConversion"/>
  </si>
  <si>
    <t>3.임대보증금
   환급금</t>
    <phoneticPr fontId="4" type="noConversion"/>
  </si>
  <si>
    <t>8. 수혜금</t>
    <phoneticPr fontId="4" type="noConversion"/>
  </si>
  <si>
    <t>1. 장학금</t>
    <phoneticPr fontId="4" type="noConversion"/>
  </si>
  <si>
    <t>9. 잡지출</t>
    <phoneticPr fontId="4" type="noConversion"/>
  </si>
  <si>
    <t>1. 제지출</t>
    <phoneticPr fontId="4" type="noConversion"/>
  </si>
  <si>
    <t>1. 보상금</t>
    <phoneticPr fontId="4" type="noConversion"/>
  </si>
  <si>
    <t>2. 사례금</t>
    <phoneticPr fontId="4" type="noConversion"/>
  </si>
  <si>
    <t>3. 소송비</t>
    <phoneticPr fontId="4" type="noConversion"/>
  </si>
  <si>
    <t>4. 기타제지출</t>
    <phoneticPr fontId="4" type="noConversion"/>
  </si>
  <si>
    <t>10. 예비비</t>
    <phoneticPr fontId="4" type="noConversion"/>
  </si>
  <si>
    <t>1. 예비비</t>
    <phoneticPr fontId="4" type="noConversion"/>
  </si>
  <si>
    <t>세    출    합    계</t>
    <phoneticPr fontId="4" type="noConversion"/>
  </si>
  <si>
    <r>
      <t xml:space="preserve">기정예산
(B)
</t>
    </r>
    <r>
      <rPr>
        <b/>
        <sz val="10"/>
        <color indexed="10"/>
        <rFont val="돋움"/>
        <family val="3"/>
        <charset val="129"/>
      </rPr>
      <t>(단위:천원)</t>
    </r>
    <phoneticPr fontId="4" type="noConversion"/>
  </si>
  <si>
    <r>
      <t xml:space="preserve">16.추경예산
(A)
</t>
    </r>
    <r>
      <rPr>
        <b/>
        <sz val="10"/>
        <color indexed="10"/>
        <rFont val="돋움"/>
        <family val="3"/>
        <charset val="129"/>
      </rPr>
      <t>(단위:천원)</t>
    </r>
    <phoneticPr fontId="4" type="noConversion"/>
  </si>
  <si>
    <t>비교 증감
(A-B)</t>
    <phoneticPr fontId="4" type="noConversion"/>
  </si>
  <si>
    <r>
      <t xml:space="preserve">16.추경예산(A)
</t>
    </r>
    <r>
      <rPr>
        <b/>
        <sz val="10"/>
        <rFont val="돋움"/>
        <family val="3"/>
        <charset val="129"/>
      </rPr>
      <t>(단위:천원)</t>
    </r>
    <phoneticPr fontId="4" type="noConversion"/>
  </si>
  <si>
    <r>
      <t xml:space="preserve">기정예산
(B)
</t>
    </r>
    <r>
      <rPr>
        <b/>
        <sz val="10"/>
        <rFont val="돋움"/>
        <family val="3"/>
        <charset val="129"/>
      </rPr>
      <t>(단위:천원)</t>
    </r>
    <phoneticPr fontId="4" type="noConversion"/>
  </si>
  <si>
    <t>(단위:천원)</t>
    <phoneticPr fontId="35" type="noConversion"/>
  </si>
  <si>
    <t>관          별</t>
  </si>
  <si>
    <t>추경예산액</t>
    <phoneticPr fontId="35" type="noConversion"/>
  </si>
  <si>
    <t>기정예산액</t>
    <phoneticPr fontId="35" type="noConversion"/>
  </si>
  <si>
    <t>비교 증감</t>
    <phoneticPr fontId="35" type="noConversion"/>
  </si>
  <si>
    <t>비    고</t>
  </si>
  <si>
    <t>재  산  수  입</t>
  </si>
  <si>
    <t>투  자  수  입</t>
  </si>
  <si>
    <t>이    월    금</t>
  </si>
  <si>
    <t>기 부 원 조 금</t>
  </si>
  <si>
    <t>잡    수    입</t>
    <phoneticPr fontId="35" type="noConversion"/>
  </si>
  <si>
    <t>세  입  합  계</t>
  </si>
  <si>
    <t>재 산 조 성 비</t>
  </si>
  <si>
    <t>전    출    금</t>
  </si>
  <si>
    <t>투    자    비</t>
  </si>
  <si>
    <t>예    비    비</t>
  </si>
  <si>
    <t>세  출  합  계</t>
  </si>
  <si>
    <t>(단위:천원)</t>
    <phoneticPr fontId="35" type="noConversion"/>
  </si>
  <si>
    <t>이 사   회  비</t>
    <phoneticPr fontId="3" type="noConversion"/>
  </si>
  <si>
    <t>사    무    비</t>
    <phoneticPr fontId="3" type="noConversion"/>
  </si>
  <si>
    <t>잡    지    출</t>
    <phoneticPr fontId="3" type="noConversion"/>
  </si>
  <si>
    <t>1. 세입예산 총괄표</t>
    <phoneticPr fontId="35" type="noConversion"/>
  </si>
  <si>
    <t>2. 세출예산 총괄표</t>
    <phoneticPr fontId="35" type="noConversion"/>
  </si>
  <si>
    <t xml:space="preserve">2016년도 제1차 </t>
    <phoneticPr fontId="35" type="noConversion"/>
  </si>
  <si>
    <t xml:space="preserve">2016년도 제1차 </t>
    <phoneticPr fontId="35" type="noConversion"/>
  </si>
  <si>
    <r>
      <t>학 교 법 인  포 스</t>
    </r>
    <r>
      <rPr>
        <b/>
        <sz val="22"/>
        <rFont val="굴림체"/>
        <family val="3"/>
        <charset val="129"/>
      </rPr>
      <t xml:space="preserve"> 코</t>
    </r>
    <r>
      <rPr>
        <b/>
        <sz val="22"/>
        <rFont val="굴림체"/>
        <family val="3"/>
        <charset val="129"/>
      </rPr>
      <t xml:space="preserve"> 교 육 재 단</t>
    </r>
    <phoneticPr fontId="35" type="noConversion"/>
  </si>
  <si>
    <t>학교법인 포스코교육재단 추가경정예산서</t>
    <phoneticPr fontId="35" type="noConversion"/>
  </si>
  <si>
    <t xml:space="preserve">          사학기관재무회계규칙 제21조 제3항의 규정에 의하여 상호 전용할 수 있다.</t>
    <phoneticPr fontId="35" type="noConversion"/>
  </si>
  <si>
    <t>제 3 조 : 동일 예산 관내의 항간 또는 목간에 예산의 과부족이 있는 경우에는</t>
    <phoneticPr fontId="35" type="noConversion"/>
  </si>
  <si>
    <t>제 2 조 : 세입.세출의 상세한 내용은 세입세출 예산명세서와 같다.</t>
  </si>
  <si>
    <t>2015년도 학교법인 포스코교육재단 예산총칙중 다음 사항을 변경한다.</t>
    <phoneticPr fontId="35" type="noConversion"/>
  </si>
  <si>
    <t>예  산  총  칙</t>
  </si>
  <si>
    <t>2016학년도</t>
    <phoneticPr fontId="35" type="noConversion"/>
  </si>
  <si>
    <t>이사회 결의 : 2017. 2. 8</t>
    <phoneticPr fontId="35" type="noConversion"/>
  </si>
  <si>
    <t>제 1 조 :  세입 세출 예산총액 38,156,699천원을 33,531,886천원으로 한다.</t>
    <phoneticPr fontId="35" type="noConversion"/>
  </si>
  <si>
    <t>주요증감내역</t>
    <phoneticPr fontId="4" type="noConversion"/>
  </si>
  <si>
    <t>투자자산처분이익 111,027천원 증가</t>
    <phoneticPr fontId="3" type="noConversion"/>
  </si>
  <si>
    <t>사택 12세대 매각대금 87,650천원 증가</t>
    <phoneticPr fontId="3" type="noConversion"/>
  </si>
  <si>
    <t>사택임차보증금 회수 330,000천원, 장기대여금 수입 30,419천원 증가</t>
    <phoneticPr fontId="3" type="noConversion"/>
  </si>
  <si>
    <t>포스코 기부금 감소 400,000천원</t>
    <phoneticPr fontId="3" type="noConversion"/>
  </si>
  <si>
    <r>
      <t xml:space="preserve">배당금 수입 100,750천원 증가(분기배당 변경 160% </t>
    </r>
    <r>
      <rPr>
        <sz val="10"/>
        <rFont val="맑은 고딕"/>
        <family val="3"/>
        <charset val="129"/>
      </rPr>
      <t>→</t>
    </r>
    <r>
      <rPr>
        <sz val="10"/>
        <rFont val="돋움"/>
        <family val="3"/>
        <charset val="129"/>
      </rPr>
      <t xml:space="preserve"> 165%)</t>
    </r>
    <phoneticPr fontId="3" type="noConversion"/>
  </si>
  <si>
    <t>수익용기본재산 투자 805백 증가</t>
    <phoneticPr fontId="3" type="noConversion"/>
  </si>
  <si>
    <t>주요증감내역</t>
    <phoneticPr fontId="4" type="noConversion"/>
  </si>
  <si>
    <t>포철고축구장부지 종합부동산세 161백 증가</t>
    <phoneticPr fontId="3" type="noConversion"/>
  </si>
  <si>
    <t>학교법인회계 세입예산 명세서(2016 추경예산)</t>
    <phoneticPr fontId="4" type="noConversion"/>
  </si>
  <si>
    <t>학교법인회계 세출예산 명세서(2016 추경예산)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</si>
</sst>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;[Red]#,##0"/>
    <numFmt numFmtId="177" formatCode="#,##0_ "/>
    <numFmt numFmtId="178" formatCode="\(#,##0\)"/>
    <numFmt numFmtId="179" formatCode="_ * #,##0_ ;_ * \-#,##0_ ;_ * &quot;-&quot;_ ;_ @_ "/>
    <numFmt numFmtId="180" formatCode="_ * #,##0.00_ ;_ * \-#,##0.00_ ;_ * &quot;-&quot;??_ ;_ @_ "/>
    <numFmt numFmtId="181" formatCode="0.0"/>
    <numFmt numFmtId="182" formatCode="&quot;₩&quot;#,##0;&quot;₩&quot;\-&quot;₩&quot;#,##0"/>
  </numFmts>
  <fonts count="4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새굴림"/>
      <family val="1"/>
      <charset val="129"/>
    </font>
    <font>
      <sz val="12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9"/>
      <name val="굴림체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2"/>
      <name val="바탕체"/>
      <family val="1"/>
      <charset val="129"/>
    </font>
    <font>
      <sz val="12"/>
      <name val="???"/>
      <family val="1"/>
    </font>
    <font>
      <sz val="10"/>
      <name val="Arial"/>
      <family val="2"/>
    </font>
    <font>
      <sz val="10"/>
      <name val="MS Serif"/>
      <family val="1"/>
    </font>
    <font>
      <sz val="12"/>
      <name val="굴림체"/>
      <family val="3"/>
      <charset val="129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1"/>
      <name val="뼻뮝"/>
      <family val="3"/>
      <charset val="129"/>
    </font>
    <font>
      <sz val="17"/>
      <name val="바탕체"/>
      <family val="1"/>
      <charset val="129"/>
    </font>
    <font>
      <sz val="11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22"/>
      <name val="굴림체"/>
      <family val="3"/>
      <charset val="129"/>
    </font>
    <font>
      <sz val="8"/>
      <name val="바탕"/>
      <family val="1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20"/>
      <name val="굴림체"/>
      <family val="3"/>
      <charset val="129"/>
    </font>
    <font>
      <sz val="14"/>
      <name val="굴림체"/>
      <family val="3"/>
      <charset val="129"/>
    </font>
    <font>
      <sz val="10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47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13"/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1" fillId="0" borderId="0"/>
    <xf numFmtId="41" fontId="6" fillId="0" borderId="0" applyFont="0" applyFill="0" applyBorder="0" applyAlignment="0" applyProtection="0"/>
    <xf numFmtId="0" fontId="17" fillId="0" borderId="0"/>
    <xf numFmtId="0" fontId="18" fillId="0" borderId="0"/>
    <xf numFmtId="178" fontId="1" fillId="0" borderId="0" applyFill="0" applyBorder="0" applyAlignment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0" fillId="0" borderId="0" applyNumberFormat="0" applyAlignment="0">
      <alignment horizontal="left"/>
    </xf>
    <xf numFmtId="0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1" fillId="0" borderId="0"/>
    <xf numFmtId="0" fontId="22" fillId="0" borderId="0" applyNumberFormat="0" applyAlignment="0">
      <alignment horizontal="left"/>
    </xf>
    <xf numFmtId="38" fontId="23" fillId="8" borderId="0" applyNumberFormat="0" applyBorder="0" applyAlignment="0" applyProtection="0"/>
    <xf numFmtId="0" fontId="24" fillId="0" borderId="20" applyNumberFormat="0" applyAlignment="0" applyProtection="0">
      <alignment horizontal="left" vertical="center"/>
    </xf>
    <xf numFmtId="0" fontId="24" fillId="0" borderId="3">
      <alignment horizontal="left" vertical="center"/>
    </xf>
    <xf numFmtId="10" fontId="23" fillId="9" borderId="5" applyNumberFormat="0" applyBorder="0" applyAlignment="0" applyProtection="0"/>
    <xf numFmtId="182" fontId="1" fillId="0" borderId="0"/>
    <xf numFmtId="0" fontId="19" fillId="0" borderId="0"/>
    <xf numFmtId="10" fontId="19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40" fontId="26" fillId="0" borderId="0" applyBorder="0">
      <alignment horizontal="right"/>
    </xf>
    <xf numFmtId="0" fontId="1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" fontId="28" fillId="0" borderId="0">
      <protection locked="0"/>
    </xf>
    <xf numFmtId="0" fontId="1" fillId="0" borderId="0">
      <protection locked="0"/>
    </xf>
    <xf numFmtId="0" fontId="17" fillId="0" borderId="0"/>
    <xf numFmtId="0" fontId="3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7" fillId="0" borderId="0"/>
  </cellStyleXfs>
  <cellXfs count="167">
    <xf numFmtId="0" fontId="0" fillId="0" borderId="0" xfId="0">
      <alignment vertical="center"/>
    </xf>
    <xf numFmtId="0" fontId="5" fillId="2" borderId="0" xfId="1" applyFont="1" applyFill="1" applyAlignment="1">
      <alignment vertical="center"/>
    </xf>
    <xf numFmtId="0" fontId="0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4" borderId="5" xfId="1" applyFont="1" applyFill="1" applyBorder="1" applyAlignment="1">
      <alignment horizontal="center" vertical="center" shrinkToFit="1"/>
    </xf>
    <xf numFmtId="176" fontId="8" fillId="2" borderId="6" xfId="1" applyNumberFormat="1" applyFont="1" applyFill="1" applyBorder="1" applyAlignment="1">
      <alignment horizontal="right" vertical="center"/>
    </xf>
    <xf numFmtId="177" fontId="8" fillId="2" borderId="6" xfId="1" applyNumberFormat="1" applyFont="1" applyFill="1" applyBorder="1" applyAlignment="1">
      <alignment horizontal="right" vertical="center"/>
    </xf>
    <xf numFmtId="0" fontId="8" fillId="2" borderId="7" xfId="1" applyFont="1" applyFill="1" applyBorder="1" applyAlignment="1">
      <alignment horizontal="left" vertical="center"/>
    </xf>
    <xf numFmtId="177" fontId="8" fillId="2" borderId="4" xfId="1" applyNumberFormat="1" applyFont="1" applyFill="1" applyBorder="1" applyAlignment="1">
      <alignment vertical="center"/>
    </xf>
    <xf numFmtId="0" fontId="8" fillId="2" borderId="8" xfId="1" applyFont="1" applyFill="1" applyBorder="1" applyAlignment="1">
      <alignment horizontal="left" vertical="center" shrinkToFit="1"/>
    </xf>
    <xf numFmtId="176" fontId="8" fillId="5" borderId="5" xfId="1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 shrinkToFit="1"/>
    </xf>
    <xf numFmtId="176" fontId="8" fillId="2" borderId="8" xfId="1" applyNumberFormat="1" applyFont="1" applyFill="1" applyBorder="1" applyAlignment="1">
      <alignment horizontal="right" vertical="center"/>
    </xf>
    <xf numFmtId="177" fontId="8" fillId="2" borderId="8" xfId="1" applyNumberFormat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left" vertical="center" wrapText="1"/>
    </xf>
    <xf numFmtId="41" fontId="8" fillId="2" borderId="11" xfId="2" applyFont="1" applyFill="1" applyBorder="1" applyAlignment="1">
      <alignment vertical="center"/>
    </xf>
    <xf numFmtId="0" fontId="8" fillId="2" borderId="12" xfId="1" applyFont="1" applyFill="1" applyBorder="1" applyAlignment="1">
      <alignment horizontal="left" vertical="center" shrinkToFit="1"/>
    </xf>
    <xf numFmtId="176" fontId="8" fillId="2" borderId="12" xfId="1" applyNumberFormat="1" applyFont="1" applyFill="1" applyBorder="1" applyAlignment="1">
      <alignment horizontal="right" vertical="center"/>
    </xf>
    <xf numFmtId="177" fontId="8" fillId="2" borderId="12" xfId="1" applyNumberFormat="1" applyFont="1" applyFill="1" applyBorder="1" applyAlignment="1">
      <alignment horizontal="right" vertical="center"/>
    </xf>
    <xf numFmtId="0" fontId="8" fillId="2" borderId="13" xfId="1" applyFont="1" applyFill="1" applyBorder="1" applyAlignment="1">
      <alignment horizontal="left" vertical="center" wrapText="1"/>
    </xf>
    <xf numFmtId="177" fontId="8" fillId="2" borderId="14" xfId="1" applyNumberFormat="1" applyFont="1" applyFill="1" applyBorder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177" fontId="8" fillId="2" borderId="16" xfId="1" applyNumberFormat="1" applyFont="1" applyFill="1" applyBorder="1" applyAlignment="1">
      <alignment vertical="center"/>
    </xf>
    <xf numFmtId="41" fontId="8" fillId="2" borderId="2" xfId="2" applyFont="1" applyFill="1" applyBorder="1" applyAlignment="1">
      <alignment vertical="center"/>
    </xf>
    <xf numFmtId="41" fontId="8" fillId="6" borderId="13" xfId="2" applyFont="1" applyFill="1" applyBorder="1" applyAlignment="1">
      <alignment vertical="center"/>
    </xf>
    <xf numFmtId="177" fontId="8" fillId="6" borderId="16" xfId="1" applyNumberFormat="1" applyFont="1" applyFill="1" applyBorder="1" applyAlignment="1">
      <alignment vertical="center"/>
    </xf>
    <xf numFmtId="41" fontId="8" fillId="2" borderId="15" xfId="2" applyFont="1" applyFill="1" applyBorder="1" applyAlignment="1">
      <alignment vertical="center"/>
    </xf>
    <xf numFmtId="177" fontId="8" fillId="5" borderId="5" xfId="1" applyNumberFormat="1" applyFont="1" applyFill="1" applyBorder="1" applyAlignment="1">
      <alignment horizontal="right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 shrinkToFit="1"/>
    </xf>
    <xf numFmtId="176" fontId="8" fillId="2" borderId="5" xfId="1" applyNumberFormat="1" applyFont="1" applyFill="1" applyBorder="1" applyAlignment="1">
      <alignment horizontal="right" vertical="center"/>
    </xf>
    <xf numFmtId="177" fontId="8" fillId="2" borderId="5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 shrinkToFit="1"/>
    </xf>
    <xf numFmtId="177" fontId="8" fillId="2" borderId="17" xfId="1" applyNumberFormat="1" applyFont="1" applyFill="1" applyBorder="1" applyAlignment="1">
      <alignment vertical="center"/>
    </xf>
    <xf numFmtId="0" fontId="8" fillId="2" borderId="15" xfId="1" applyFont="1" applyFill="1" applyBorder="1" applyAlignment="1">
      <alignment horizontal="left" vertical="center" shrinkToFit="1"/>
    </xf>
    <xf numFmtId="0" fontId="8" fillId="2" borderId="8" xfId="1" applyFont="1" applyFill="1" applyBorder="1" applyAlignment="1">
      <alignment horizontal="left" vertical="center" wrapText="1" shrinkToFit="1"/>
    </xf>
    <xf numFmtId="176" fontId="8" fillId="2" borderId="9" xfId="1" applyNumberFormat="1" applyFont="1" applyFill="1" applyBorder="1" applyAlignment="1">
      <alignment horizontal="right" vertical="center"/>
    </xf>
    <xf numFmtId="177" fontId="8" fillId="2" borderId="9" xfId="1" applyNumberFormat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left" vertical="center"/>
    </xf>
    <xf numFmtId="177" fontId="8" fillId="2" borderId="11" xfId="1" applyNumberFormat="1" applyFont="1" applyFill="1" applyBorder="1" applyAlignment="1">
      <alignment vertical="center"/>
    </xf>
    <xf numFmtId="0" fontId="8" fillId="6" borderId="15" xfId="1" applyFont="1" applyFill="1" applyBorder="1" applyAlignment="1">
      <alignment horizontal="left" vertical="center" wrapText="1"/>
    </xf>
    <xf numFmtId="0" fontId="8" fillId="6" borderId="2" xfId="1" applyFont="1" applyFill="1" applyBorder="1" applyAlignment="1">
      <alignment horizontal="left" vertical="center"/>
    </xf>
    <xf numFmtId="176" fontId="8" fillId="5" borderId="6" xfId="1" applyNumberFormat="1" applyFont="1" applyFill="1" applyBorder="1" applyAlignment="1">
      <alignment horizontal="right" vertical="center"/>
    </xf>
    <xf numFmtId="177" fontId="8" fillId="5" borderId="6" xfId="1" applyNumberFormat="1" applyFont="1" applyFill="1" applyBorder="1" applyAlignment="1">
      <alignment horizontal="right" vertical="center"/>
    </xf>
    <xf numFmtId="0" fontId="8" fillId="6" borderId="7" xfId="1" applyFont="1" applyFill="1" applyBorder="1" applyAlignment="1">
      <alignment horizontal="left" vertical="center"/>
    </xf>
    <xf numFmtId="0" fontId="8" fillId="6" borderId="10" xfId="1" applyFont="1" applyFill="1" applyBorder="1" applyAlignment="1">
      <alignment horizontal="left" vertical="center"/>
    </xf>
    <xf numFmtId="0" fontId="8" fillId="6" borderId="15" xfId="1" applyFont="1" applyFill="1" applyBorder="1" applyAlignment="1">
      <alignment horizontal="left" vertical="center"/>
    </xf>
    <xf numFmtId="176" fontId="8" fillId="7" borderId="6" xfId="1" applyNumberFormat="1" applyFont="1" applyFill="1" applyBorder="1" applyAlignment="1">
      <alignment horizontal="right" vertical="center"/>
    </xf>
    <xf numFmtId="177" fontId="8" fillId="7" borderId="6" xfId="1" applyNumberFormat="1" applyFont="1" applyFill="1" applyBorder="1" applyAlignment="1">
      <alignment horizontal="right" vertical="center"/>
    </xf>
    <xf numFmtId="0" fontId="8" fillId="7" borderId="7" xfId="1" applyFont="1" applyFill="1" applyBorder="1" applyAlignment="1">
      <alignment horizontal="left" vertical="center"/>
    </xf>
    <xf numFmtId="177" fontId="8" fillId="7" borderId="17" xfId="1" applyNumberFormat="1" applyFont="1" applyFill="1" applyBorder="1" applyAlignment="1">
      <alignment vertical="center"/>
    </xf>
    <xf numFmtId="177" fontId="7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0" fillId="3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176" fontId="8" fillId="6" borderId="6" xfId="1" applyNumberFormat="1" applyFont="1" applyFill="1" applyBorder="1" applyAlignment="1">
      <alignment vertical="center"/>
    </xf>
    <xf numFmtId="177" fontId="8" fillId="6" borderId="6" xfId="1" applyNumberFormat="1" applyFont="1" applyFill="1" applyBorder="1" applyAlignment="1">
      <alignment vertical="center"/>
    </xf>
    <xf numFmtId="177" fontId="8" fillId="6" borderId="4" xfId="1" applyNumberFormat="1" applyFont="1" applyFill="1" applyBorder="1" applyAlignment="1">
      <alignment vertical="center"/>
    </xf>
    <xf numFmtId="0" fontId="8" fillId="6" borderId="8" xfId="1" applyFont="1" applyFill="1" applyBorder="1" applyAlignment="1">
      <alignment horizontal="left" vertical="center" shrinkToFit="1"/>
    </xf>
    <xf numFmtId="176" fontId="8" fillId="6" borderId="5" xfId="1" applyNumberFormat="1" applyFont="1" applyFill="1" applyBorder="1" applyAlignment="1">
      <alignment vertical="center"/>
    </xf>
    <xf numFmtId="177" fontId="8" fillId="6" borderId="5" xfId="1" applyNumberFormat="1" applyFont="1" applyFill="1" applyBorder="1" applyAlignment="1">
      <alignment vertical="center"/>
    </xf>
    <xf numFmtId="0" fontId="8" fillId="6" borderId="9" xfId="1" applyFont="1" applyFill="1" applyBorder="1" applyAlignment="1">
      <alignment horizontal="left" vertical="center" shrinkToFit="1"/>
    </xf>
    <xf numFmtId="0" fontId="8" fillId="6" borderId="12" xfId="1" applyFont="1" applyFill="1" applyBorder="1" applyAlignment="1">
      <alignment horizontal="left" vertical="center" shrinkToFit="1"/>
    </xf>
    <xf numFmtId="176" fontId="8" fillId="6" borderId="12" xfId="1" applyNumberFormat="1" applyFont="1" applyFill="1" applyBorder="1" applyAlignment="1">
      <alignment vertical="center"/>
    </xf>
    <xf numFmtId="177" fontId="8" fillId="6" borderId="12" xfId="1" applyNumberFormat="1" applyFont="1" applyFill="1" applyBorder="1" applyAlignment="1">
      <alignment vertical="center"/>
    </xf>
    <xf numFmtId="177" fontId="8" fillId="6" borderId="14" xfId="1" applyNumberFormat="1" applyFont="1" applyFill="1" applyBorder="1" applyAlignment="1">
      <alignment vertical="center"/>
    </xf>
    <xf numFmtId="176" fontId="8" fillId="6" borderId="8" xfId="1" applyNumberFormat="1" applyFont="1" applyFill="1" applyBorder="1" applyAlignment="1">
      <alignment vertical="center"/>
    </xf>
    <xf numFmtId="177" fontId="8" fillId="6" borderId="8" xfId="1" applyNumberFormat="1" applyFont="1" applyFill="1" applyBorder="1" applyAlignment="1">
      <alignment vertical="center"/>
    </xf>
    <xf numFmtId="0" fontId="8" fillId="6" borderId="2" xfId="1" applyFont="1" applyFill="1" applyBorder="1" applyAlignment="1">
      <alignment vertical="center" wrapText="1"/>
    </xf>
    <xf numFmtId="41" fontId="8" fillId="6" borderId="4" xfId="2" applyFont="1" applyFill="1" applyBorder="1" applyAlignment="1">
      <alignment vertical="center"/>
    </xf>
    <xf numFmtId="0" fontId="8" fillId="6" borderId="5" xfId="1" applyFont="1" applyFill="1" applyBorder="1" applyAlignment="1">
      <alignment horizontal="left" vertical="center" shrinkToFit="1"/>
    </xf>
    <xf numFmtId="41" fontId="8" fillId="6" borderId="15" xfId="2" applyFont="1" applyFill="1" applyBorder="1" applyAlignment="1">
      <alignment vertical="center" wrapText="1"/>
    </xf>
    <xf numFmtId="0" fontId="8" fillId="6" borderId="6" xfId="1" applyFont="1" applyFill="1" applyBorder="1" applyAlignment="1">
      <alignment horizontal="left" vertical="center" shrinkToFit="1"/>
    </xf>
    <xf numFmtId="41" fontId="8" fillId="6" borderId="2" xfId="2" applyFont="1" applyFill="1" applyBorder="1" applyAlignment="1">
      <alignment vertical="center"/>
    </xf>
    <xf numFmtId="177" fontId="8" fillId="6" borderId="17" xfId="1" applyNumberFormat="1" applyFont="1" applyFill="1" applyBorder="1" applyAlignment="1">
      <alignment vertical="center"/>
    </xf>
    <xf numFmtId="176" fontId="8" fillId="6" borderId="9" xfId="1" applyNumberFormat="1" applyFont="1" applyFill="1" applyBorder="1" applyAlignment="1">
      <alignment vertical="center"/>
    </xf>
    <xf numFmtId="177" fontId="8" fillId="6" borderId="9" xfId="1" applyNumberFormat="1" applyFont="1" applyFill="1" applyBorder="1" applyAlignment="1">
      <alignment vertical="center"/>
    </xf>
    <xf numFmtId="177" fontId="8" fillId="6" borderId="11" xfId="1" applyNumberFormat="1" applyFont="1" applyFill="1" applyBorder="1" applyAlignment="1">
      <alignment vertical="center"/>
    </xf>
    <xf numFmtId="0" fontId="8" fillId="6" borderId="10" xfId="1" applyFont="1" applyFill="1" applyBorder="1" applyAlignment="1">
      <alignment vertical="center" wrapText="1"/>
    </xf>
    <xf numFmtId="41" fontId="8" fillId="6" borderId="15" xfId="2" applyFont="1" applyFill="1" applyBorder="1" applyAlignment="1">
      <alignment vertical="center"/>
    </xf>
    <xf numFmtId="41" fontId="8" fillId="6" borderId="10" xfId="2" applyFont="1" applyFill="1" applyBorder="1" applyAlignment="1">
      <alignment vertical="center"/>
    </xf>
    <xf numFmtId="0" fontId="8" fillId="6" borderId="15" xfId="1" applyFont="1" applyFill="1" applyBorder="1" applyAlignment="1">
      <alignment horizontal="left" vertical="center" shrinkToFit="1"/>
    </xf>
    <xf numFmtId="0" fontId="8" fillId="6" borderId="15" xfId="1" applyFont="1" applyFill="1" applyBorder="1" applyAlignment="1">
      <alignment vertical="center"/>
    </xf>
    <xf numFmtId="0" fontId="8" fillId="6" borderId="8" xfId="1" applyFont="1" applyFill="1" applyBorder="1" applyAlignment="1">
      <alignment horizontal="left" vertical="center"/>
    </xf>
    <xf numFmtId="176" fontId="8" fillId="5" borderId="5" xfId="1" applyNumberFormat="1" applyFont="1" applyFill="1" applyBorder="1" applyAlignment="1">
      <alignment vertical="center"/>
    </xf>
    <xf numFmtId="177" fontId="8" fillId="5" borderId="5" xfId="1" applyNumberFormat="1" applyFont="1" applyFill="1" applyBorder="1" applyAlignment="1">
      <alignment vertical="center"/>
    </xf>
    <xf numFmtId="0" fontId="8" fillId="6" borderId="9" xfId="1" applyFont="1" applyFill="1" applyBorder="1" applyAlignment="1">
      <alignment horizontal="left" vertical="center"/>
    </xf>
    <xf numFmtId="0" fontId="12" fillId="6" borderId="8" xfId="1" applyFont="1" applyFill="1" applyBorder="1" applyAlignment="1">
      <alignment horizontal="left" vertical="center" wrapText="1"/>
    </xf>
    <xf numFmtId="177" fontId="8" fillId="6" borderId="19" xfId="1" applyNumberFormat="1" applyFont="1" applyFill="1" applyBorder="1" applyAlignment="1">
      <alignment vertical="center"/>
    </xf>
    <xf numFmtId="0" fontId="13" fillId="6" borderId="13" xfId="1" applyFont="1" applyFill="1" applyBorder="1" applyAlignment="1">
      <alignment horizontal="left" vertical="center"/>
    </xf>
    <xf numFmtId="177" fontId="13" fillId="6" borderId="14" xfId="1" applyNumberFormat="1" applyFont="1" applyFill="1" applyBorder="1" applyAlignment="1">
      <alignment vertical="center"/>
    </xf>
    <xf numFmtId="0" fontId="8" fillId="6" borderId="13" xfId="1" applyFont="1" applyFill="1" applyBorder="1" applyAlignment="1">
      <alignment horizontal="left" vertical="center"/>
    </xf>
    <xf numFmtId="177" fontId="8" fillId="6" borderId="0" xfId="1" applyNumberFormat="1" applyFont="1" applyFill="1" applyAlignment="1">
      <alignment vertical="center"/>
    </xf>
    <xf numFmtId="0" fontId="8" fillId="6" borderId="5" xfId="1" applyFont="1" applyFill="1" applyBorder="1" applyAlignment="1">
      <alignment horizontal="left" vertical="center" wrapText="1" shrinkToFit="1"/>
    </xf>
    <xf numFmtId="177" fontId="8" fillId="6" borderId="2" xfId="1" applyNumberFormat="1" applyFont="1" applyFill="1" applyBorder="1" applyAlignment="1">
      <alignment vertical="center" wrapText="1"/>
    </xf>
    <xf numFmtId="41" fontId="8" fillId="6" borderId="4" xfId="2" applyFont="1" applyFill="1" applyBorder="1" applyAlignment="1">
      <alignment horizontal="left" vertical="center"/>
    </xf>
    <xf numFmtId="177" fontId="8" fillId="2" borderId="0" xfId="1" applyNumberFormat="1" applyFont="1" applyFill="1" applyBorder="1" applyAlignment="1">
      <alignment vertical="center"/>
    </xf>
    <xf numFmtId="41" fontId="8" fillId="6" borderId="11" xfId="2" applyFont="1" applyFill="1" applyBorder="1" applyAlignment="1">
      <alignment vertical="center"/>
    </xf>
    <xf numFmtId="176" fontId="8" fillId="7" borderId="5" xfId="1" applyNumberFormat="1" applyFont="1" applyFill="1" applyBorder="1" applyAlignment="1">
      <alignment vertical="center"/>
    </xf>
    <xf numFmtId="177" fontId="8" fillId="7" borderId="5" xfId="1" applyNumberFormat="1" applyFont="1" applyFill="1" applyBorder="1" applyAlignment="1">
      <alignment vertical="center"/>
    </xf>
    <xf numFmtId="0" fontId="8" fillId="7" borderId="2" xfId="1" applyFont="1" applyFill="1" applyBorder="1" applyAlignment="1">
      <alignment horizontal="left" vertical="center" indent="1"/>
    </xf>
    <xf numFmtId="177" fontId="8" fillId="7" borderId="4" xfId="1" applyNumberFormat="1" applyFont="1" applyFill="1" applyBorder="1" applyAlignment="1">
      <alignment vertical="center"/>
    </xf>
    <xf numFmtId="41" fontId="14" fillId="2" borderId="0" xfId="2" applyFont="1" applyFill="1" applyAlignment="1">
      <alignment vertical="center"/>
    </xf>
    <xf numFmtId="177" fontId="11" fillId="2" borderId="0" xfId="1" applyNumberFormat="1" applyFont="1" applyFill="1" applyAlignment="1">
      <alignment vertical="center"/>
    </xf>
    <xf numFmtId="41" fontId="11" fillId="2" borderId="0" xfId="1" applyNumberFormat="1" applyFont="1" applyFill="1" applyAlignment="1">
      <alignment vertical="center"/>
    </xf>
    <xf numFmtId="0" fontId="8" fillId="6" borderId="5" xfId="1" applyFont="1" applyFill="1" applyBorder="1" applyAlignment="1">
      <alignment horizontal="left" vertical="center" shrinkToFit="1"/>
    </xf>
    <xf numFmtId="0" fontId="8" fillId="6" borderId="18" xfId="1" applyFont="1" applyFill="1" applyBorder="1" applyAlignment="1">
      <alignment horizontal="left" vertical="center"/>
    </xf>
    <xf numFmtId="0" fontId="12" fillId="6" borderId="5" xfId="1" applyFont="1" applyFill="1" applyBorder="1" applyAlignment="1">
      <alignment horizontal="left" vertical="center" wrapText="1"/>
    </xf>
    <xf numFmtId="179" fontId="21" fillId="0" borderId="0" xfId="48" applyNumberFormat="1" applyFont="1" applyAlignment="1">
      <alignment vertical="center"/>
    </xf>
    <xf numFmtId="179" fontId="36" fillId="0" borderId="0" xfId="48" applyNumberFormat="1" applyFont="1" applyAlignment="1">
      <alignment vertical="center"/>
    </xf>
    <xf numFmtId="179" fontId="36" fillId="0" borderId="0" xfId="48" applyNumberFormat="1" applyFont="1" applyAlignment="1">
      <alignment horizontal="centerContinuous" vertical="center"/>
    </xf>
    <xf numFmtId="179" fontId="36" fillId="0" borderId="0" xfId="48" applyNumberFormat="1" applyFont="1" applyBorder="1" applyAlignment="1"/>
    <xf numFmtId="179" fontId="36" fillId="0" borderId="0" xfId="48" applyNumberFormat="1" applyFont="1" applyBorder="1" applyAlignment="1">
      <alignment vertical="center"/>
    </xf>
    <xf numFmtId="179" fontId="36" fillId="0" borderId="0" xfId="48" applyNumberFormat="1" applyFont="1" applyBorder="1" applyAlignment="1">
      <alignment horizontal="right"/>
    </xf>
    <xf numFmtId="179" fontId="36" fillId="0" borderId="0" xfId="48" quotePrefix="1" applyNumberFormat="1" applyFont="1" applyBorder="1" applyAlignment="1">
      <alignment horizontal="center" vertical="center"/>
    </xf>
    <xf numFmtId="179" fontId="37" fillId="0" borderId="0" xfId="48" applyNumberFormat="1" applyFont="1" applyAlignment="1">
      <alignment horizontal="left" vertical="center"/>
    </xf>
    <xf numFmtId="179" fontId="36" fillId="0" borderId="21" xfId="48" quotePrefix="1" applyNumberFormat="1" applyFont="1" applyBorder="1" applyAlignment="1">
      <alignment horizontal="center" vertical="center"/>
    </xf>
    <xf numFmtId="179" fontId="36" fillId="0" borderId="22" xfId="48" applyNumberFormat="1" applyFont="1" applyBorder="1" applyAlignment="1">
      <alignment vertical="center"/>
    </xf>
    <xf numFmtId="179" fontId="36" fillId="0" borderId="21" xfId="48" applyNumberFormat="1" applyFont="1" applyBorder="1" applyAlignment="1">
      <alignment horizontal="center" vertical="center"/>
    </xf>
    <xf numFmtId="179" fontId="36" fillId="0" borderId="23" xfId="48" quotePrefix="1" applyNumberFormat="1" applyFont="1" applyBorder="1" applyAlignment="1">
      <alignment horizontal="center" vertical="center"/>
    </xf>
    <xf numFmtId="179" fontId="36" fillId="0" borderId="25" xfId="48" applyNumberFormat="1" applyFont="1" applyBorder="1" applyAlignment="1">
      <alignment vertical="center"/>
    </xf>
    <xf numFmtId="179" fontId="36" fillId="0" borderId="22" xfId="48" quotePrefix="1" applyNumberFormat="1" applyFont="1" applyBorder="1" applyAlignment="1">
      <alignment vertical="center"/>
    </xf>
    <xf numFmtId="179" fontId="36" fillId="0" borderId="26" xfId="48" quotePrefix="1" applyNumberFormat="1" applyFont="1" applyBorder="1" applyAlignment="1">
      <alignment horizontal="center" vertical="center"/>
    </xf>
    <xf numFmtId="179" fontId="36" fillId="0" borderId="27" xfId="48" quotePrefix="1" applyNumberFormat="1" applyFont="1" applyBorder="1" applyAlignment="1">
      <alignment horizontal="center" vertical="center"/>
    </xf>
    <xf numFmtId="179" fontId="36" fillId="0" borderId="28" xfId="48" applyNumberFormat="1" applyFont="1" applyBorder="1" applyAlignment="1">
      <alignment horizontal="centerContinuous" vertical="center"/>
    </xf>
    <xf numFmtId="179" fontId="36" fillId="0" borderId="29" xfId="48" quotePrefix="1" applyNumberFormat="1" applyFont="1" applyBorder="1" applyAlignment="1">
      <alignment horizontal="center" vertical="center"/>
    </xf>
    <xf numFmtId="179" fontId="11" fillId="0" borderId="7" xfId="48" applyNumberFormat="1" applyFont="1" applyBorder="1" applyAlignment="1">
      <alignment vertical="center"/>
    </xf>
    <xf numFmtId="179" fontId="11" fillId="0" borderId="2" xfId="48" applyNumberFormat="1" applyFont="1" applyBorder="1" applyAlignment="1">
      <alignment vertical="center"/>
    </xf>
    <xf numFmtId="179" fontId="11" fillId="0" borderId="2" xfId="48" quotePrefix="1" applyNumberFormat="1" applyFont="1" applyBorder="1" applyAlignment="1">
      <alignment horizontal="center" vertical="center"/>
    </xf>
    <xf numFmtId="179" fontId="11" fillId="0" borderId="24" xfId="48" applyNumberFormat="1" applyFont="1" applyBorder="1" applyAlignment="1">
      <alignment vertical="center"/>
    </xf>
    <xf numFmtId="179" fontId="11" fillId="0" borderId="30" xfId="48" applyNumberFormat="1" applyFont="1" applyBorder="1" applyAlignment="1">
      <alignment vertical="center"/>
    </xf>
    <xf numFmtId="179" fontId="34" fillId="0" borderId="0" xfId="48" quotePrefix="1" applyNumberFormat="1" applyFont="1" applyAlignment="1">
      <alignment horizontal="center" vertical="center"/>
    </xf>
    <xf numFmtId="179" fontId="38" fillId="0" borderId="0" xfId="48" applyNumberFormat="1" applyFont="1" applyAlignment="1">
      <alignment horizontal="center" vertical="center"/>
    </xf>
    <xf numFmtId="179" fontId="38" fillId="0" borderId="0" xfId="48" quotePrefix="1" applyNumberFormat="1" applyFont="1" applyAlignment="1">
      <alignment horizontal="center" vertical="center"/>
    </xf>
    <xf numFmtId="179" fontId="34" fillId="0" borderId="0" xfId="48" applyNumberFormat="1" applyFont="1" applyAlignment="1">
      <alignment horizontal="center" vertical="center"/>
    </xf>
    <xf numFmtId="179" fontId="39" fillId="0" borderId="0" xfId="48" applyNumberFormat="1" applyFont="1" applyAlignment="1">
      <alignment vertical="center"/>
    </xf>
    <xf numFmtId="179" fontId="39" fillId="0" borderId="0" xfId="48" quotePrefix="1" applyNumberFormat="1" applyFont="1" applyAlignment="1">
      <alignment horizontal="left" vertical="center"/>
    </xf>
    <xf numFmtId="179" fontId="39" fillId="0" borderId="0" xfId="48" quotePrefix="1" applyNumberFormat="1" applyFont="1" applyAlignment="1">
      <alignment vertical="center"/>
    </xf>
    <xf numFmtId="179" fontId="39" fillId="0" borderId="0" xfId="48" applyNumberFormat="1" applyFont="1" applyAlignment="1">
      <alignment horizontal="centerContinuous" vertical="center"/>
    </xf>
    <xf numFmtId="179" fontId="34" fillId="0" borderId="0" xfId="48" quotePrefix="1" applyNumberFormat="1" applyFont="1" applyAlignment="1">
      <alignment horizontal="center" vertical="center"/>
    </xf>
    <xf numFmtId="0" fontId="8" fillId="2" borderId="5" xfId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 vertical="center" shrinkToFit="1"/>
    </xf>
    <xf numFmtId="0" fontId="8" fillId="4" borderId="3" xfId="1" applyFont="1" applyFill="1" applyBorder="1" applyAlignment="1">
      <alignment horizontal="center" vertical="center" shrinkToFit="1"/>
    </xf>
    <xf numFmtId="0" fontId="8" fillId="4" borderId="4" xfId="1" applyFont="1" applyFill="1" applyBorder="1" applyAlignment="1">
      <alignment horizontal="center" vertical="center" shrinkToFi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left" vertical="center" shrinkToFit="1"/>
    </xf>
    <xf numFmtId="0" fontId="8" fillId="5" borderId="5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left" vertical="center" shrinkToFit="1"/>
    </xf>
    <xf numFmtId="0" fontId="8" fillId="7" borderId="7" xfId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shrinkToFit="1"/>
    </xf>
    <xf numFmtId="0" fontId="8" fillId="7" borderId="17" xfId="1" applyFont="1" applyFill="1" applyBorder="1" applyAlignment="1">
      <alignment horizontal="center" vertical="center" shrinkToFit="1"/>
    </xf>
    <xf numFmtId="0" fontId="8" fillId="4" borderId="5" xfId="1" quotePrefix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left" vertical="center" shrinkToFit="1"/>
    </xf>
    <xf numFmtId="0" fontId="8" fillId="6" borderId="6" xfId="1" applyFont="1" applyFill="1" applyBorder="1" applyAlignment="1">
      <alignment horizontal="left" vertical="center" shrinkToFit="1"/>
    </xf>
    <xf numFmtId="0" fontId="8" fillId="6" borderId="5" xfId="1" applyFont="1" applyFill="1" applyBorder="1" applyAlignment="1">
      <alignment horizontal="left" vertical="center"/>
    </xf>
    <xf numFmtId="0" fontId="8" fillId="5" borderId="5" xfId="1" applyFont="1" applyFill="1" applyBorder="1" applyAlignment="1">
      <alignment horizontal="left" vertical="center"/>
    </xf>
    <xf numFmtId="0" fontId="8" fillId="7" borderId="2" xfId="1" applyFont="1" applyFill="1" applyBorder="1" applyAlignment="1">
      <alignment horizontal="center" vertical="center" shrinkToFit="1"/>
    </xf>
    <xf numFmtId="0" fontId="8" fillId="7" borderId="3" xfId="1" applyFont="1" applyFill="1" applyBorder="1" applyAlignment="1">
      <alignment horizontal="center" vertical="center" shrinkToFit="1"/>
    </xf>
    <xf numFmtId="0" fontId="8" fillId="7" borderId="4" xfId="1" applyFont="1" applyFill="1" applyBorder="1" applyAlignment="1">
      <alignment horizontal="center" vertical="center" shrinkToFit="1"/>
    </xf>
  </cellXfs>
  <cellStyles count="49">
    <cellStyle name="??&amp;O?&amp;H?_x0008_??_x0007__x0001__x0001_" xfId="3"/>
    <cellStyle name="??_?.????" xfId="4"/>
    <cellStyle name="Calc Currency (0)" xfId="5"/>
    <cellStyle name="Comma [0]_ SG&amp;A Bridge " xfId="6"/>
    <cellStyle name="Comma_ SG&amp;A Bridge " xfId="7"/>
    <cellStyle name="Copied" xfId="8"/>
    <cellStyle name="Currency [0]_ SG&amp;A Bridge " xfId="9"/>
    <cellStyle name="Currency_ SG&amp;A Bridge " xfId="10"/>
    <cellStyle name="Currency1" xfId="11"/>
    <cellStyle name="Entered" xfId="12"/>
    <cellStyle name="Grey" xfId="13"/>
    <cellStyle name="Header1" xfId="14"/>
    <cellStyle name="Header2" xfId="15"/>
    <cellStyle name="Input [yellow]" xfId="16"/>
    <cellStyle name="Normal - Style1" xfId="17"/>
    <cellStyle name="Normal_ SG&amp;A Bridge " xfId="18"/>
    <cellStyle name="Percent [2]" xfId="19"/>
    <cellStyle name="RevList" xfId="20"/>
    <cellStyle name="Subtotal" xfId="21"/>
    <cellStyle name="고정소숫점" xfId="22"/>
    <cellStyle name="고정출력1" xfId="23"/>
    <cellStyle name="고정출력2" xfId="24"/>
    <cellStyle name="날짜" xfId="25"/>
    <cellStyle name="달러" xfId="26"/>
    <cellStyle name="뒤에 오는 하이퍼링크_dimon" xfId="27"/>
    <cellStyle name="똿뗦먛귟 [0.00]_laroux" xfId="28"/>
    <cellStyle name="똿뗦먛귟_laroux" xfId="29"/>
    <cellStyle name="믅됞 [0.00]_laroux" xfId="30"/>
    <cellStyle name="믅됞_laroux" xfId="31"/>
    <cellStyle name="백분율 4" xfId="32"/>
    <cellStyle name="뷭?_빟랹둴봃섟 " xfId="33"/>
    <cellStyle name="숫자(R)" xfId="34"/>
    <cellStyle name="쉼표 [0] 2" xfId="35"/>
    <cellStyle name="쉼표 [0] 3" xfId="36"/>
    <cellStyle name="쉼표 [0] 4" xfId="2"/>
    <cellStyle name="자리수" xfId="37"/>
    <cellStyle name="자리수0" xfId="38"/>
    <cellStyle name="제목1" xfId="39"/>
    <cellStyle name="제목2" xfId="40"/>
    <cellStyle name="콤마 [0]_(type)총괄" xfId="41"/>
    <cellStyle name="콤마_(type)총괄" xfId="42"/>
    <cellStyle name="표준" xfId="0" builtinId="0"/>
    <cellStyle name="표준 2" xfId="43"/>
    <cellStyle name="표준 2 2 2" xfId="44"/>
    <cellStyle name="표준 2 3" xfId="45"/>
    <cellStyle name="표준 3" xfId="46"/>
    <cellStyle name="표준 4" xfId="47"/>
    <cellStyle name="표준 5" xfId="48"/>
    <cellStyle name="표준_12법인예산(임시자료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13"/>
  <sheetViews>
    <sheetView showGridLines="0" showZeros="0" tabSelected="1" workbookViewId="0">
      <selection activeCell="B1" sqref="B1"/>
    </sheetView>
  </sheetViews>
  <sheetFormatPr defaultRowHeight="14.25"/>
  <cols>
    <col min="1" max="1" width="1.75" style="112" customWidth="1"/>
    <col min="2" max="2" width="90.75" style="112" customWidth="1"/>
    <col min="3" max="16384" width="9" style="112"/>
  </cols>
  <sheetData>
    <row r="1" spans="2:2" ht="30" customHeight="1">
      <c r="B1" s="138" t="s">
        <v>161</v>
      </c>
    </row>
    <row r="2" spans="2:2" ht="30" customHeight="1"/>
    <row r="3" spans="2:2" ht="30" customHeight="1">
      <c r="B3" s="135" t="s">
        <v>155</v>
      </c>
    </row>
    <row r="4" spans="2:2" ht="30" customHeight="1"/>
    <row r="5" spans="2:2" ht="30" customHeight="1"/>
    <row r="6" spans="2:2" ht="30" customHeight="1"/>
    <row r="7" spans="2:2" ht="30" customHeight="1">
      <c r="B7" s="137"/>
    </row>
    <row r="8" spans="2:2" ht="30" customHeight="1">
      <c r="B8" s="136" t="s">
        <v>162</v>
      </c>
    </row>
    <row r="9" spans="2:2" ht="30" customHeight="1"/>
    <row r="10" spans="2:2" ht="30" customHeight="1">
      <c r="B10" s="136"/>
    </row>
    <row r="11" spans="2:2" ht="30" customHeight="1"/>
    <row r="12" spans="2:2" ht="30" customHeight="1"/>
    <row r="13" spans="2:2" ht="30" customHeight="1">
      <c r="B13" s="135" t="s">
        <v>154</v>
      </c>
    </row>
  </sheetData>
  <phoneticPr fontId="3" type="noConversion"/>
  <printOptions horizontalCentered="1" gridLinesSet="0"/>
  <pageMargins left="0.55118110236220474" right="0.15748031496062992" top="0.98425196850393704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3:G15"/>
  <sheetViews>
    <sheetView showGridLines="0" showZeros="0" workbookViewId="0">
      <selection activeCell="D15" sqref="D15"/>
    </sheetView>
  </sheetViews>
  <sheetFormatPr defaultRowHeight="14.25"/>
  <cols>
    <col min="1" max="1" width="1.75" style="112" customWidth="1"/>
    <col min="2" max="2" width="20.75" style="112" customWidth="1"/>
    <col min="3" max="3" width="16" style="112" customWidth="1"/>
    <col min="4" max="4" width="32.5" style="112" customWidth="1"/>
    <col min="5" max="16384" width="9" style="112"/>
  </cols>
  <sheetData>
    <row r="3" spans="2:7" ht="30" customHeight="1">
      <c r="B3" s="143" t="s">
        <v>160</v>
      </c>
      <c r="C3" s="143"/>
      <c r="D3" s="143"/>
      <c r="E3" s="143"/>
      <c r="F3" s="143"/>
      <c r="G3" s="143"/>
    </row>
    <row r="4" spans="2:7" s="139" customFormat="1" ht="30" customHeight="1">
      <c r="B4" s="142"/>
      <c r="C4" s="142"/>
      <c r="D4" s="142"/>
      <c r="E4" s="142"/>
    </row>
    <row r="5" spans="2:7" s="139" customFormat="1" ht="30" customHeight="1">
      <c r="B5" s="141"/>
    </row>
    <row r="6" spans="2:7" s="139" customFormat="1" ht="30" customHeight="1">
      <c r="B6" s="139" t="s">
        <v>159</v>
      </c>
    </row>
    <row r="7" spans="2:7" s="139" customFormat="1" ht="30" customHeight="1">
      <c r="B7" s="141"/>
    </row>
    <row r="8" spans="2:7" s="139" customFormat="1" ht="30" customHeight="1">
      <c r="B8" s="140" t="s">
        <v>163</v>
      </c>
    </row>
    <row r="9" spans="2:7" ht="30" customHeight="1">
      <c r="B9" s="139"/>
    </row>
    <row r="10" spans="2:7" ht="30" customHeight="1">
      <c r="B10" s="140" t="s">
        <v>158</v>
      </c>
    </row>
    <row r="11" spans="2:7" ht="30" customHeight="1"/>
    <row r="12" spans="2:7" ht="30" customHeight="1">
      <c r="B12" s="140" t="s">
        <v>157</v>
      </c>
    </row>
    <row r="13" spans="2:7" ht="30" customHeight="1">
      <c r="B13" s="139" t="s">
        <v>156</v>
      </c>
    </row>
    <row r="14" spans="2:7" ht="30" customHeight="1"/>
    <row r="15" spans="2:7" ht="30" customHeight="1"/>
  </sheetData>
  <mergeCells count="1">
    <mergeCell ref="B3:G3"/>
  </mergeCells>
  <phoneticPr fontId="3" type="noConversion"/>
  <printOptions horizontalCentered="1" gridLinesSet="0"/>
  <pageMargins left="0.74803149606299213" right="0.15748031496062992" top="1.1811023622047245" bottom="0.19685039370078741" header="0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"/>
  <sheetViews>
    <sheetView showGridLines="0" showZeros="0" zoomScaleNormal="100" workbookViewId="0">
      <selection activeCell="C16" sqref="C16"/>
    </sheetView>
  </sheetViews>
  <sheetFormatPr defaultRowHeight="20.100000000000001" customHeight="1"/>
  <cols>
    <col min="1" max="1" width="1.75" style="113" customWidth="1"/>
    <col min="2" max="2" width="18.5" style="113" customWidth="1"/>
    <col min="3" max="5" width="16.625" style="113" customWidth="1"/>
    <col min="6" max="6" width="14.125" style="113" customWidth="1"/>
    <col min="7" max="16384" width="9" style="113"/>
  </cols>
  <sheetData>
    <row r="1" spans="1:7" ht="20.100000000000001" customHeight="1">
      <c r="B1" s="119" t="s">
        <v>150</v>
      </c>
      <c r="C1" s="114"/>
      <c r="D1" s="114"/>
      <c r="E1" s="114"/>
      <c r="F1" s="114"/>
    </row>
    <row r="2" spans="1:7" ht="20.100000000000001" customHeight="1" thickBot="1">
      <c r="B2" s="115" t="s">
        <v>152</v>
      </c>
      <c r="C2" s="116"/>
      <c r="D2" s="116"/>
      <c r="E2" s="116"/>
      <c r="F2" s="117" t="s">
        <v>146</v>
      </c>
    </row>
    <row r="3" spans="1:7" ht="20.100000000000001" customHeight="1" thickBot="1">
      <c r="A3" s="116"/>
      <c r="B3" s="127" t="s">
        <v>130</v>
      </c>
      <c r="C3" s="128" t="s">
        <v>131</v>
      </c>
      <c r="D3" s="128" t="s">
        <v>132</v>
      </c>
      <c r="E3" s="128" t="s">
        <v>133</v>
      </c>
      <c r="F3" s="129" t="s">
        <v>134</v>
      </c>
      <c r="G3" s="116"/>
    </row>
    <row r="4" spans="1:7" ht="20.100000000000001" customHeight="1">
      <c r="A4" s="116"/>
      <c r="B4" s="126" t="s">
        <v>135</v>
      </c>
      <c r="C4" s="130">
        <f>세입예산명세서!D5</f>
        <v>6802561</v>
      </c>
      <c r="D4" s="130">
        <f>세입예산명세서!E5</f>
        <v>6460948</v>
      </c>
      <c r="E4" s="130">
        <f t="shared" ref="E4:E9" si="0">+C4-D4</f>
        <v>341613</v>
      </c>
      <c r="F4" s="121"/>
      <c r="G4" s="116"/>
    </row>
    <row r="5" spans="1:7" ht="20.100000000000001" customHeight="1">
      <c r="A5" s="116"/>
      <c r="B5" s="120" t="s">
        <v>136</v>
      </c>
      <c r="C5" s="131">
        <f>세입예산명세서!D23</f>
        <v>485380</v>
      </c>
      <c r="D5" s="131">
        <f>세입예산명세서!E23</f>
        <v>124961</v>
      </c>
      <c r="E5" s="130">
        <f t="shared" si="0"/>
        <v>360419</v>
      </c>
      <c r="F5" s="121"/>
      <c r="G5" s="116"/>
    </row>
    <row r="6" spans="1:7" ht="20.100000000000001" customHeight="1">
      <c r="A6" s="116"/>
      <c r="B6" s="120" t="s">
        <v>137</v>
      </c>
      <c r="C6" s="131">
        <f>세입예산명세서!D35</f>
        <v>1429732</v>
      </c>
      <c r="D6" s="131">
        <f>세입예산명세서!E35</f>
        <v>367879</v>
      </c>
      <c r="E6" s="130">
        <f t="shared" si="0"/>
        <v>1061853</v>
      </c>
      <c r="F6" s="121"/>
      <c r="G6" s="116"/>
    </row>
    <row r="7" spans="1:7" ht="20.100000000000001" customHeight="1">
      <c r="A7" s="116"/>
      <c r="B7" s="120" t="s">
        <v>138</v>
      </c>
      <c r="C7" s="131">
        <f>세입예산명세서!D40</f>
        <v>24728383</v>
      </c>
      <c r="D7" s="131">
        <f>세입예산명세서!E40</f>
        <v>31128383</v>
      </c>
      <c r="E7" s="130">
        <f t="shared" si="0"/>
        <v>-6400000</v>
      </c>
      <c r="F7" s="121"/>
      <c r="G7" s="116"/>
    </row>
    <row r="8" spans="1:7" ht="20.100000000000001" customHeight="1">
      <c r="A8" s="116"/>
      <c r="B8" s="122" t="s">
        <v>139</v>
      </c>
      <c r="C8" s="132">
        <f>세입예산명세서!D52</f>
        <v>85830</v>
      </c>
      <c r="D8" s="132">
        <f>세입예산명세서!E52</f>
        <v>74528</v>
      </c>
      <c r="E8" s="130">
        <f t="shared" si="0"/>
        <v>11302</v>
      </c>
      <c r="F8" s="121"/>
      <c r="G8" s="116"/>
    </row>
    <row r="9" spans="1:7" ht="20.100000000000001" customHeight="1" thickBot="1">
      <c r="A9" s="116"/>
      <c r="B9" s="123" t="s">
        <v>140</v>
      </c>
      <c r="C9" s="133">
        <f>SUM(C4:C8)</f>
        <v>33531886</v>
      </c>
      <c r="D9" s="133">
        <f>SUM(D4:D8)</f>
        <v>38156699</v>
      </c>
      <c r="E9" s="134">
        <f t="shared" si="0"/>
        <v>-4624813</v>
      </c>
      <c r="F9" s="124"/>
      <c r="G9" s="116"/>
    </row>
    <row r="10" spans="1:7" ht="20.100000000000001" customHeight="1">
      <c r="A10" s="116"/>
      <c r="B10" s="118"/>
      <c r="C10" s="116"/>
      <c r="D10" s="116"/>
      <c r="E10" s="116"/>
      <c r="F10" s="116"/>
      <c r="G10" s="116"/>
    </row>
    <row r="11" spans="1:7" ht="20.100000000000001" customHeight="1">
      <c r="B11" s="119" t="s">
        <v>151</v>
      </c>
      <c r="C11" s="114"/>
      <c r="D11" s="114"/>
      <c r="E11" s="114"/>
      <c r="F11" s="114"/>
    </row>
    <row r="12" spans="1:7" ht="20.100000000000001" customHeight="1" thickBot="1">
      <c r="B12" s="115" t="s">
        <v>153</v>
      </c>
      <c r="C12" s="116"/>
      <c r="D12" s="116"/>
      <c r="E12" s="116"/>
      <c r="F12" s="117" t="s">
        <v>129</v>
      </c>
    </row>
    <row r="13" spans="1:7" ht="20.100000000000001" customHeight="1" thickBot="1">
      <c r="A13" s="116"/>
      <c r="B13" s="127" t="s">
        <v>130</v>
      </c>
      <c r="C13" s="128" t="s">
        <v>131</v>
      </c>
      <c r="D13" s="128" t="s">
        <v>132</v>
      </c>
      <c r="E13" s="128" t="s">
        <v>133</v>
      </c>
      <c r="F13" s="129" t="s">
        <v>134</v>
      </c>
      <c r="G13" s="116"/>
    </row>
    <row r="14" spans="1:7" ht="20.100000000000001" customHeight="1">
      <c r="A14" s="116"/>
      <c r="B14" s="126" t="s">
        <v>147</v>
      </c>
      <c r="C14" s="130">
        <f>세출예산명세서!D5</f>
        <v>52083</v>
      </c>
      <c r="D14" s="130">
        <f>세출예산명세서!E5</f>
        <v>63571</v>
      </c>
      <c r="E14" s="130">
        <f t="shared" ref="E14:E21" si="1">+C14-D14</f>
        <v>-11488</v>
      </c>
      <c r="F14" s="121"/>
      <c r="G14" s="116"/>
    </row>
    <row r="15" spans="1:7" ht="20.100000000000001" customHeight="1">
      <c r="A15" s="116"/>
      <c r="B15" s="120" t="s">
        <v>148</v>
      </c>
      <c r="C15" s="131">
        <f>세출예산명세서!D11</f>
        <v>5691809</v>
      </c>
      <c r="D15" s="131">
        <f>세출예산명세서!E11</f>
        <v>10449486</v>
      </c>
      <c r="E15" s="130">
        <f t="shared" si="1"/>
        <v>-4757677</v>
      </c>
      <c r="F15" s="121"/>
      <c r="G15" s="116"/>
    </row>
    <row r="16" spans="1:7" ht="20.100000000000001" customHeight="1">
      <c r="A16" s="116"/>
      <c r="B16" s="120" t="s">
        <v>141</v>
      </c>
      <c r="C16" s="131">
        <f>세출예산명세서!D27</f>
        <v>1858252</v>
      </c>
      <c r="D16" s="131">
        <f>세출예산명세서!E27</f>
        <v>3107564</v>
      </c>
      <c r="E16" s="130">
        <f t="shared" si="1"/>
        <v>-1249312</v>
      </c>
      <c r="F16" s="121"/>
      <c r="G16" s="116"/>
    </row>
    <row r="17" spans="1:7" ht="20.100000000000001" customHeight="1">
      <c r="A17" s="116"/>
      <c r="B17" s="122" t="s">
        <v>142</v>
      </c>
      <c r="C17" s="131">
        <f>세출예산명세서!D35</f>
        <v>23258523</v>
      </c>
      <c r="D17" s="131">
        <f>세출예산명세서!E35</f>
        <v>23714318</v>
      </c>
      <c r="E17" s="130">
        <f t="shared" si="1"/>
        <v>-455795</v>
      </c>
      <c r="F17" s="121"/>
      <c r="G17" s="116"/>
    </row>
    <row r="18" spans="1:7" ht="20.100000000000001" customHeight="1">
      <c r="A18" s="116"/>
      <c r="B18" s="122" t="s">
        <v>143</v>
      </c>
      <c r="C18" s="131">
        <f>세출예산명세서!D44</f>
        <v>1326523</v>
      </c>
      <c r="D18" s="131">
        <f>세출예산명세서!E44</f>
        <v>500000</v>
      </c>
      <c r="E18" s="130">
        <f t="shared" si="1"/>
        <v>826523</v>
      </c>
      <c r="F18" s="121"/>
      <c r="G18" s="116"/>
    </row>
    <row r="19" spans="1:7" ht="20.100000000000001" customHeight="1">
      <c r="A19" s="116"/>
      <c r="B19" s="122" t="s">
        <v>149</v>
      </c>
      <c r="C19" s="131">
        <f>세출예산명세서!D60</f>
        <v>83028</v>
      </c>
      <c r="D19" s="131">
        <f>세출예산명세서!E60</f>
        <v>13800</v>
      </c>
      <c r="E19" s="130">
        <f t="shared" si="1"/>
        <v>69228</v>
      </c>
      <c r="F19" s="121"/>
      <c r="G19" s="116"/>
    </row>
    <row r="20" spans="1:7" ht="20.100000000000001" customHeight="1">
      <c r="A20" s="116"/>
      <c r="B20" s="122" t="s">
        <v>144</v>
      </c>
      <c r="C20" s="131">
        <f>세출예산명세서!D66</f>
        <v>1261668</v>
      </c>
      <c r="D20" s="131">
        <f>세출예산명세서!E66</f>
        <v>307960</v>
      </c>
      <c r="E20" s="130">
        <f t="shared" si="1"/>
        <v>953708</v>
      </c>
      <c r="F20" s="125"/>
      <c r="G20" s="116"/>
    </row>
    <row r="21" spans="1:7" ht="20.100000000000001" customHeight="1" thickBot="1">
      <c r="A21" s="116"/>
      <c r="B21" s="123" t="s">
        <v>145</v>
      </c>
      <c r="C21" s="133">
        <f>SUM(C14:C20)</f>
        <v>33531886</v>
      </c>
      <c r="D21" s="133">
        <f>SUM(D14:D20)</f>
        <v>38156699</v>
      </c>
      <c r="E21" s="134">
        <f t="shared" si="1"/>
        <v>-4624813</v>
      </c>
      <c r="F21" s="124"/>
      <c r="G21" s="116"/>
    </row>
  </sheetData>
  <phoneticPr fontId="3" type="noConversion"/>
  <printOptions horizontalCentered="1" gridLinesSet="0"/>
  <pageMargins left="0.35433070866141736" right="0.35433070866141736" top="0.78740157480314965" bottom="0.19685039370078741" header="0" footer="0"/>
  <pageSetup paperSize="9" orientation="portrait" horizontalDpi="300" verticalDpi="300" r:id="rId1"/>
  <headerFooter alignWithMargins="0"/>
  <rowBreaks count="1" manualBreakCount="1"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9"/>
  <sheetViews>
    <sheetView view="pageBreakPreview" zoomScaleNormal="100" zoomScaleSheetLayoutView="100" workbookViewId="0">
      <selection activeCell="G19" sqref="G19"/>
    </sheetView>
  </sheetViews>
  <sheetFormatPr defaultColWidth="1.75" defaultRowHeight="18" customHeight="1"/>
  <cols>
    <col min="1" max="1" width="3.25" style="1" customWidth="1"/>
    <col min="2" max="2" width="4.75" style="1" customWidth="1"/>
    <col min="3" max="3" width="14.25" style="1" customWidth="1"/>
    <col min="4" max="4" width="9.875" style="1" customWidth="1"/>
    <col min="5" max="5" width="10.375" style="1" customWidth="1"/>
    <col min="6" max="6" width="12.125" style="1" customWidth="1"/>
    <col min="7" max="7" width="41.75" style="1" customWidth="1"/>
    <col min="8" max="8" width="9.25" style="1" customWidth="1"/>
    <col min="9" max="43" width="9.875" style="1" customWidth="1"/>
    <col min="44" max="16384" width="1.75" style="1"/>
  </cols>
  <sheetData>
    <row r="1" spans="1:8" ht="37.5" customHeight="1">
      <c r="A1" s="145" t="s">
        <v>173</v>
      </c>
      <c r="B1" s="145"/>
      <c r="C1" s="145"/>
      <c r="D1" s="145"/>
      <c r="E1" s="145"/>
      <c r="F1" s="145"/>
      <c r="G1" s="145"/>
      <c r="H1" s="145"/>
    </row>
    <row r="2" spans="1:8" ht="24.95" customHeight="1">
      <c r="A2" s="2" t="s">
        <v>0</v>
      </c>
      <c r="B2" s="3"/>
      <c r="C2" s="3"/>
      <c r="D2" s="4"/>
      <c r="E2" s="4"/>
      <c r="F2" s="4"/>
      <c r="G2" s="5"/>
      <c r="H2" s="5"/>
    </row>
    <row r="3" spans="1:8" ht="24.95" customHeight="1">
      <c r="A3" s="146" t="s">
        <v>1</v>
      </c>
      <c r="B3" s="147"/>
      <c r="C3" s="148"/>
      <c r="D3" s="159" t="s">
        <v>125</v>
      </c>
      <c r="E3" s="149" t="s">
        <v>124</v>
      </c>
      <c r="F3" s="149" t="s">
        <v>126</v>
      </c>
      <c r="G3" s="149" t="s">
        <v>164</v>
      </c>
      <c r="H3" s="150"/>
    </row>
    <row r="4" spans="1:8" ht="24.95" customHeight="1">
      <c r="A4" s="6" t="s">
        <v>3</v>
      </c>
      <c r="B4" s="6" t="s">
        <v>4</v>
      </c>
      <c r="C4" s="6" t="s">
        <v>5</v>
      </c>
      <c r="D4" s="150"/>
      <c r="E4" s="150"/>
      <c r="F4" s="150"/>
      <c r="G4" s="150"/>
      <c r="H4" s="150"/>
    </row>
    <row r="5" spans="1:8" ht="24.95" customHeight="1">
      <c r="A5" s="151" t="s">
        <v>6</v>
      </c>
      <c r="B5" s="151"/>
      <c r="C5" s="151"/>
      <c r="D5" s="7">
        <f>D6+D14</f>
        <v>6802561</v>
      </c>
      <c r="E5" s="7">
        <f>E6+E14</f>
        <v>6460948</v>
      </c>
      <c r="F5" s="8">
        <f>D5-E5</f>
        <v>341613</v>
      </c>
      <c r="G5" s="9"/>
      <c r="H5" s="10"/>
    </row>
    <row r="6" spans="1:8" ht="24.95" customHeight="1">
      <c r="A6" s="11"/>
      <c r="B6" s="152" t="s">
        <v>7</v>
      </c>
      <c r="C6" s="152"/>
      <c r="D6" s="12">
        <f>D7+D8+D9+D10+D11+D12+D13</f>
        <v>4914911</v>
      </c>
      <c r="E6" s="12">
        <f>E7+E8+E9+E10+E11+E12+E13</f>
        <v>4660948</v>
      </c>
      <c r="F6" s="12">
        <f t="shared" ref="F6:F65" si="0">D6-E6</f>
        <v>253963</v>
      </c>
      <c r="G6" s="13"/>
      <c r="H6" s="10"/>
    </row>
    <row r="7" spans="1:8" ht="24.95" customHeight="1">
      <c r="A7" s="14"/>
      <c r="B7" s="11"/>
      <c r="C7" s="11" t="s">
        <v>8</v>
      </c>
      <c r="D7" s="15"/>
      <c r="E7" s="15">
        <v>0</v>
      </c>
      <c r="F7" s="16">
        <f t="shared" si="0"/>
        <v>0</v>
      </c>
      <c r="G7" s="17"/>
      <c r="H7" s="18"/>
    </row>
    <row r="8" spans="1:8" ht="24.95" customHeight="1">
      <c r="A8" s="14"/>
      <c r="B8" s="14"/>
      <c r="C8" s="19" t="s">
        <v>9</v>
      </c>
      <c r="D8" s="20"/>
      <c r="E8" s="20">
        <v>0</v>
      </c>
      <c r="F8" s="21">
        <f t="shared" si="0"/>
        <v>0</v>
      </c>
      <c r="G8" s="22"/>
      <c r="H8" s="23"/>
    </row>
    <row r="9" spans="1:8" ht="24.95" customHeight="1">
      <c r="A9" s="14"/>
      <c r="B9" s="14"/>
      <c r="C9" s="11" t="s">
        <v>10</v>
      </c>
      <c r="D9" s="15"/>
      <c r="E9" s="15">
        <v>0</v>
      </c>
      <c r="F9" s="16">
        <f t="shared" si="0"/>
        <v>0</v>
      </c>
      <c r="G9" s="24"/>
      <c r="H9" s="25"/>
    </row>
    <row r="10" spans="1:8" ht="24.95" customHeight="1">
      <c r="A10" s="14"/>
      <c r="B10" s="14"/>
      <c r="C10" s="11" t="s">
        <v>11</v>
      </c>
      <c r="D10" s="15">
        <v>1196679</v>
      </c>
      <c r="E10" s="15">
        <v>1154494</v>
      </c>
      <c r="F10" s="16">
        <f t="shared" si="0"/>
        <v>42185</v>
      </c>
      <c r="G10" s="26"/>
      <c r="H10" s="10"/>
    </row>
    <row r="11" spans="1:8" ht="24.95" customHeight="1">
      <c r="A11" s="14"/>
      <c r="B11" s="14"/>
      <c r="C11" s="11" t="s">
        <v>12</v>
      </c>
      <c r="D11" s="15">
        <v>3324750</v>
      </c>
      <c r="E11" s="15">
        <v>3224000</v>
      </c>
      <c r="F11" s="16">
        <f t="shared" si="0"/>
        <v>100750</v>
      </c>
      <c r="G11" s="27" t="s">
        <v>169</v>
      </c>
      <c r="H11" s="28"/>
    </row>
    <row r="12" spans="1:8" ht="24.95" customHeight="1">
      <c r="A12" s="14"/>
      <c r="B12" s="14"/>
      <c r="C12" s="11" t="s">
        <v>13</v>
      </c>
      <c r="D12" s="15">
        <v>282455</v>
      </c>
      <c r="E12" s="15">
        <v>282454</v>
      </c>
      <c r="F12" s="16">
        <f t="shared" si="0"/>
        <v>1</v>
      </c>
      <c r="G12" s="27"/>
      <c r="H12" s="28"/>
    </row>
    <row r="13" spans="1:8" ht="24.95" customHeight="1">
      <c r="A13" s="14"/>
      <c r="B13" s="14"/>
      <c r="C13" s="11" t="s">
        <v>14</v>
      </c>
      <c r="D13" s="15">
        <v>111027</v>
      </c>
      <c r="E13" s="15">
        <v>0</v>
      </c>
      <c r="F13" s="16">
        <f t="shared" si="0"/>
        <v>111027</v>
      </c>
      <c r="G13" s="29" t="s">
        <v>165</v>
      </c>
      <c r="H13" s="25"/>
    </row>
    <row r="14" spans="1:8" ht="24.95" customHeight="1">
      <c r="A14" s="14"/>
      <c r="B14" s="152" t="s">
        <v>15</v>
      </c>
      <c r="C14" s="152"/>
      <c r="D14" s="12">
        <f>D15+D16+D17+D18+D19</f>
        <v>1887650</v>
      </c>
      <c r="E14" s="12">
        <f>E15+E16+E17+E18+E19</f>
        <v>1800000</v>
      </c>
      <c r="F14" s="30">
        <f t="shared" si="0"/>
        <v>87650</v>
      </c>
      <c r="G14" s="13"/>
      <c r="H14" s="10"/>
    </row>
    <row r="15" spans="1:8" ht="24.95" customHeight="1">
      <c r="A15" s="14">
        <v>0</v>
      </c>
      <c r="B15" s="14"/>
      <c r="C15" s="11" t="s">
        <v>16</v>
      </c>
      <c r="D15" s="15"/>
      <c r="E15" s="15">
        <v>0</v>
      </c>
      <c r="F15" s="16">
        <f t="shared" si="0"/>
        <v>0</v>
      </c>
      <c r="G15" s="31"/>
      <c r="H15" s="25"/>
    </row>
    <row r="16" spans="1:8" ht="24.95" customHeight="1">
      <c r="A16" s="14"/>
      <c r="B16" s="14"/>
      <c r="C16" s="11" t="s">
        <v>17</v>
      </c>
      <c r="D16" s="15">
        <v>1887650</v>
      </c>
      <c r="E16" s="15">
        <v>1800000</v>
      </c>
      <c r="F16" s="16">
        <f t="shared" si="0"/>
        <v>87650</v>
      </c>
      <c r="G16" s="31" t="s">
        <v>166</v>
      </c>
      <c r="H16" s="25"/>
    </row>
    <row r="17" spans="1:8" ht="24.95" customHeight="1">
      <c r="A17" s="14"/>
      <c r="B17" s="14"/>
      <c r="C17" s="32" t="s">
        <v>18</v>
      </c>
      <c r="D17" s="33"/>
      <c r="E17" s="33">
        <v>0</v>
      </c>
      <c r="F17" s="34">
        <f t="shared" si="0"/>
        <v>0</v>
      </c>
      <c r="G17" s="13"/>
      <c r="H17" s="10"/>
    </row>
    <row r="18" spans="1:8" ht="24.95" customHeight="1">
      <c r="A18" s="14"/>
      <c r="B18" s="14"/>
      <c r="C18" s="11" t="s">
        <v>19</v>
      </c>
      <c r="D18" s="15"/>
      <c r="E18" s="15">
        <v>0</v>
      </c>
      <c r="F18" s="16">
        <f t="shared" si="0"/>
        <v>0</v>
      </c>
      <c r="G18" s="31"/>
      <c r="H18" s="25"/>
    </row>
    <row r="19" spans="1:8" ht="24.95" customHeight="1">
      <c r="A19" s="14"/>
      <c r="B19" s="14"/>
      <c r="C19" s="11" t="s">
        <v>20</v>
      </c>
      <c r="D19" s="15"/>
      <c r="E19" s="15">
        <v>0</v>
      </c>
      <c r="F19" s="16">
        <f t="shared" si="0"/>
        <v>0</v>
      </c>
      <c r="G19" s="31"/>
      <c r="H19" s="25"/>
    </row>
    <row r="20" spans="1:8" ht="24.95" customHeight="1">
      <c r="A20" s="144" t="s">
        <v>21</v>
      </c>
      <c r="B20" s="144"/>
      <c r="C20" s="144"/>
      <c r="D20" s="33">
        <f>D21</f>
        <v>0</v>
      </c>
      <c r="E20" s="33">
        <f>E21</f>
        <v>0</v>
      </c>
      <c r="F20" s="34">
        <f t="shared" si="0"/>
        <v>0</v>
      </c>
      <c r="G20" s="13"/>
      <c r="H20" s="10"/>
    </row>
    <row r="21" spans="1:8" ht="24.95" customHeight="1">
      <c r="A21" s="11"/>
      <c r="B21" s="144" t="s">
        <v>22</v>
      </c>
      <c r="C21" s="144"/>
      <c r="D21" s="33"/>
      <c r="E21" s="33">
        <f>E22</f>
        <v>0</v>
      </c>
      <c r="F21" s="34">
        <f t="shared" si="0"/>
        <v>0</v>
      </c>
      <c r="G21" s="13"/>
      <c r="H21" s="10"/>
    </row>
    <row r="22" spans="1:8" ht="24.95" customHeight="1">
      <c r="A22" s="35"/>
      <c r="B22" s="32"/>
      <c r="C22" s="32" t="s">
        <v>22</v>
      </c>
      <c r="D22" s="33"/>
      <c r="E22" s="33">
        <v>0</v>
      </c>
      <c r="F22" s="34">
        <f t="shared" si="0"/>
        <v>0</v>
      </c>
      <c r="G22" s="13"/>
      <c r="H22" s="10"/>
    </row>
    <row r="23" spans="1:8" ht="24.95" customHeight="1">
      <c r="A23" s="144" t="s">
        <v>23</v>
      </c>
      <c r="B23" s="144"/>
      <c r="C23" s="144"/>
      <c r="D23" s="33">
        <f>D24</f>
        <v>485380</v>
      </c>
      <c r="E23" s="33">
        <f>E24</f>
        <v>124961</v>
      </c>
      <c r="F23" s="34">
        <f t="shared" si="0"/>
        <v>360419</v>
      </c>
      <c r="G23" s="13"/>
      <c r="H23" s="10"/>
    </row>
    <row r="24" spans="1:8" ht="24.95" customHeight="1">
      <c r="A24" s="11"/>
      <c r="B24" s="144" t="s">
        <v>24</v>
      </c>
      <c r="C24" s="144"/>
      <c r="D24" s="33">
        <f>D25+D26+D27+D28</f>
        <v>485380</v>
      </c>
      <c r="E24" s="33">
        <f>E25+E26+E27+E28</f>
        <v>124961</v>
      </c>
      <c r="F24" s="34">
        <f t="shared" si="0"/>
        <v>360419</v>
      </c>
      <c r="G24" s="13"/>
      <c r="H24" s="10"/>
    </row>
    <row r="25" spans="1:8" ht="24.95" customHeight="1">
      <c r="A25" s="14"/>
      <c r="B25" s="14"/>
      <c r="C25" s="11" t="s">
        <v>25</v>
      </c>
      <c r="D25" s="15"/>
      <c r="E25" s="15">
        <v>0</v>
      </c>
      <c r="F25" s="16">
        <f t="shared" si="0"/>
        <v>0</v>
      </c>
      <c r="G25" s="29"/>
      <c r="H25" s="25"/>
    </row>
    <row r="26" spans="1:8" ht="24.95" customHeight="1">
      <c r="A26" s="14"/>
      <c r="B26" s="14"/>
      <c r="C26" s="32" t="s">
        <v>26</v>
      </c>
      <c r="D26" s="33"/>
      <c r="E26" s="33">
        <v>0</v>
      </c>
      <c r="F26" s="34">
        <f t="shared" si="0"/>
        <v>0</v>
      </c>
      <c r="G26" s="13"/>
      <c r="H26" s="10"/>
    </row>
    <row r="27" spans="1:8" ht="24.95" customHeight="1">
      <c r="A27" s="14"/>
      <c r="B27" s="14"/>
      <c r="C27" s="32" t="s">
        <v>27</v>
      </c>
      <c r="D27" s="33"/>
      <c r="E27" s="33">
        <v>0</v>
      </c>
      <c r="F27" s="34">
        <f t="shared" si="0"/>
        <v>0</v>
      </c>
      <c r="G27" s="13"/>
      <c r="H27" s="10"/>
    </row>
    <row r="28" spans="1:8" ht="24.95" customHeight="1">
      <c r="A28" s="35"/>
      <c r="B28" s="35"/>
      <c r="C28" s="32" t="s">
        <v>28</v>
      </c>
      <c r="D28" s="33">
        <v>485380</v>
      </c>
      <c r="E28" s="33">
        <v>124961</v>
      </c>
      <c r="F28" s="34">
        <f t="shared" si="0"/>
        <v>360419</v>
      </c>
      <c r="G28" s="153" t="s">
        <v>167</v>
      </c>
      <c r="H28" s="154"/>
    </row>
    <row r="29" spans="1:8" ht="24.95" customHeight="1">
      <c r="A29" s="144" t="s">
        <v>29</v>
      </c>
      <c r="B29" s="144"/>
      <c r="C29" s="144"/>
      <c r="D29" s="33">
        <f>D30</f>
        <v>0</v>
      </c>
      <c r="E29" s="33">
        <f>E30</f>
        <v>0</v>
      </c>
      <c r="F29" s="34">
        <f t="shared" si="0"/>
        <v>0</v>
      </c>
      <c r="G29" s="13"/>
      <c r="H29" s="10"/>
    </row>
    <row r="30" spans="1:8" ht="24.95" customHeight="1">
      <c r="A30" s="11"/>
      <c r="B30" s="144" t="s">
        <v>30</v>
      </c>
      <c r="C30" s="144"/>
      <c r="D30" s="33">
        <f>D31+D32+D33+D34</f>
        <v>0</v>
      </c>
      <c r="E30" s="33">
        <f>E31+E32+E33+E34</f>
        <v>0</v>
      </c>
      <c r="F30" s="34">
        <f t="shared" si="0"/>
        <v>0</v>
      </c>
      <c r="G30" s="13"/>
      <c r="H30" s="10"/>
    </row>
    <row r="31" spans="1:8" ht="24.95" customHeight="1">
      <c r="A31" s="14"/>
      <c r="B31" s="11"/>
      <c r="C31" s="32" t="s">
        <v>7</v>
      </c>
      <c r="D31" s="33"/>
      <c r="E31" s="33">
        <v>0</v>
      </c>
      <c r="F31" s="34">
        <f t="shared" si="0"/>
        <v>0</v>
      </c>
      <c r="G31" s="13"/>
      <c r="H31" s="10"/>
    </row>
    <row r="32" spans="1:8" ht="24.95" customHeight="1">
      <c r="A32" s="14"/>
      <c r="B32" s="14"/>
      <c r="C32" s="32" t="s">
        <v>31</v>
      </c>
      <c r="D32" s="33"/>
      <c r="E32" s="33">
        <v>0</v>
      </c>
      <c r="F32" s="34">
        <f t="shared" si="0"/>
        <v>0</v>
      </c>
      <c r="G32" s="13"/>
      <c r="H32" s="10"/>
    </row>
    <row r="33" spans="1:8" ht="24.95" customHeight="1">
      <c r="A33" s="14"/>
      <c r="B33" s="14"/>
      <c r="C33" s="35" t="s">
        <v>32</v>
      </c>
      <c r="D33" s="7"/>
      <c r="E33" s="7">
        <v>0</v>
      </c>
      <c r="F33" s="8">
        <f t="shared" si="0"/>
        <v>0</v>
      </c>
      <c r="G33" s="9"/>
      <c r="H33" s="36"/>
    </row>
    <row r="34" spans="1:8" ht="24.95" customHeight="1">
      <c r="A34" s="35"/>
      <c r="B34" s="35"/>
      <c r="C34" s="35" t="s">
        <v>33</v>
      </c>
      <c r="D34" s="7"/>
      <c r="E34" s="7">
        <v>0</v>
      </c>
      <c r="F34" s="8">
        <f t="shared" si="0"/>
        <v>0</v>
      </c>
      <c r="G34" s="9"/>
      <c r="H34" s="36"/>
    </row>
    <row r="35" spans="1:8" ht="24.95" customHeight="1">
      <c r="A35" s="144" t="s">
        <v>34</v>
      </c>
      <c r="B35" s="144"/>
      <c r="C35" s="144"/>
      <c r="D35" s="33">
        <f>D36</f>
        <v>1429732</v>
      </c>
      <c r="E35" s="33">
        <f>E36</f>
        <v>367879</v>
      </c>
      <c r="F35" s="34">
        <f t="shared" si="0"/>
        <v>1061853</v>
      </c>
      <c r="G35" s="13"/>
      <c r="H35" s="10"/>
    </row>
    <row r="36" spans="1:8" ht="24.95" customHeight="1">
      <c r="A36" s="11"/>
      <c r="B36" s="144" t="s">
        <v>35</v>
      </c>
      <c r="C36" s="144"/>
      <c r="D36" s="33">
        <f>D37+D38+D39</f>
        <v>1429732</v>
      </c>
      <c r="E36" s="33">
        <f>E37+E38+E39</f>
        <v>367879</v>
      </c>
      <c r="F36" s="34">
        <f t="shared" si="0"/>
        <v>1061853</v>
      </c>
      <c r="G36" s="13"/>
      <c r="H36" s="10"/>
    </row>
    <row r="37" spans="1:8" ht="24.95" customHeight="1">
      <c r="A37" s="14"/>
      <c r="B37" s="11"/>
      <c r="C37" s="11" t="s">
        <v>36</v>
      </c>
      <c r="D37" s="15">
        <v>1429732</v>
      </c>
      <c r="E37" s="15">
        <v>367879</v>
      </c>
      <c r="F37" s="16">
        <f t="shared" si="0"/>
        <v>1061853</v>
      </c>
      <c r="G37" s="37"/>
      <c r="H37" s="25"/>
    </row>
    <row r="38" spans="1:8" ht="24.95" customHeight="1">
      <c r="A38" s="14"/>
      <c r="B38" s="14"/>
      <c r="C38" s="32" t="s">
        <v>37</v>
      </c>
      <c r="D38" s="33"/>
      <c r="E38" s="33">
        <v>0</v>
      </c>
      <c r="F38" s="34">
        <f t="shared" si="0"/>
        <v>0</v>
      </c>
      <c r="G38" s="13"/>
      <c r="H38" s="10"/>
    </row>
    <row r="39" spans="1:8" ht="24.95" customHeight="1">
      <c r="A39" s="14"/>
      <c r="B39" s="14"/>
      <c r="C39" s="38" t="s">
        <v>38</v>
      </c>
      <c r="D39" s="15"/>
      <c r="E39" s="15">
        <v>0</v>
      </c>
      <c r="F39" s="16">
        <f t="shared" si="0"/>
        <v>0</v>
      </c>
      <c r="G39" s="31"/>
      <c r="H39" s="25"/>
    </row>
    <row r="40" spans="1:8" ht="24.95" customHeight="1">
      <c r="A40" s="144" t="s">
        <v>39</v>
      </c>
      <c r="B40" s="144"/>
      <c r="C40" s="144"/>
      <c r="D40" s="33">
        <f>D41</f>
        <v>24728383</v>
      </c>
      <c r="E40" s="33">
        <f>E41</f>
        <v>31128383</v>
      </c>
      <c r="F40" s="34">
        <f t="shared" si="0"/>
        <v>-6400000</v>
      </c>
      <c r="G40" s="13"/>
      <c r="H40" s="10"/>
    </row>
    <row r="41" spans="1:8" ht="24.95" customHeight="1">
      <c r="A41" s="11"/>
      <c r="B41" s="144" t="s">
        <v>40</v>
      </c>
      <c r="C41" s="144"/>
      <c r="D41" s="33">
        <f>SUM(D42:D44)</f>
        <v>24728383</v>
      </c>
      <c r="E41" s="33">
        <f>SUM(E42:E44)</f>
        <v>31128383</v>
      </c>
      <c r="F41" s="33">
        <f t="shared" si="0"/>
        <v>-6400000</v>
      </c>
      <c r="G41" s="13"/>
      <c r="H41" s="10"/>
    </row>
    <row r="42" spans="1:8" ht="24.95" customHeight="1">
      <c r="A42" s="14"/>
      <c r="B42" s="11"/>
      <c r="C42" s="11" t="s">
        <v>41</v>
      </c>
      <c r="D42" s="15">
        <v>23000000</v>
      </c>
      <c r="E42" s="15">
        <v>23400000</v>
      </c>
      <c r="F42" s="16">
        <f t="shared" si="0"/>
        <v>-400000</v>
      </c>
      <c r="G42" s="31" t="s">
        <v>168</v>
      </c>
      <c r="H42" s="25"/>
    </row>
    <row r="43" spans="1:8" ht="24.95" customHeight="1">
      <c r="A43" s="14"/>
      <c r="B43" s="14"/>
      <c r="C43" s="14"/>
      <c r="D43" s="39">
        <v>1728383</v>
      </c>
      <c r="E43" s="39">
        <v>1728383</v>
      </c>
      <c r="F43" s="40">
        <f t="shared" si="0"/>
        <v>0</v>
      </c>
      <c r="G43" s="41"/>
      <c r="H43" s="42"/>
    </row>
    <row r="44" spans="1:8" ht="24.95" customHeight="1">
      <c r="A44" s="14"/>
      <c r="B44" s="14"/>
      <c r="C44" s="35"/>
      <c r="D44" s="7"/>
      <c r="E44" s="7">
        <v>6000000</v>
      </c>
      <c r="F44" s="8">
        <f t="shared" si="0"/>
        <v>-6000000</v>
      </c>
      <c r="G44" s="9"/>
      <c r="H44" s="36"/>
    </row>
    <row r="45" spans="1:8" ht="24.95" customHeight="1">
      <c r="A45" s="14"/>
      <c r="B45" s="14"/>
      <c r="C45" s="35" t="s">
        <v>42</v>
      </c>
      <c r="D45" s="7"/>
      <c r="E45" s="7">
        <v>0</v>
      </c>
      <c r="F45" s="8">
        <f t="shared" si="0"/>
        <v>0</v>
      </c>
      <c r="G45" s="9"/>
      <c r="H45" s="36"/>
    </row>
    <row r="46" spans="1:8" ht="24.95" customHeight="1">
      <c r="A46" s="35"/>
      <c r="B46" s="35"/>
      <c r="C46" s="35" t="s">
        <v>43</v>
      </c>
      <c r="D46" s="7"/>
      <c r="E46" s="7">
        <v>0</v>
      </c>
      <c r="F46" s="8">
        <f t="shared" si="0"/>
        <v>0</v>
      </c>
      <c r="G46" s="9"/>
      <c r="H46" s="36"/>
    </row>
    <row r="47" spans="1:8" ht="24.95" customHeight="1">
      <c r="A47" s="144" t="s">
        <v>44</v>
      </c>
      <c r="B47" s="144"/>
      <c r="C47" s="144"/>
      <c r="D47" s="33">
        <f>D48</f>
        <v>0</v>
      </c>
      <c r="E47" s="33">
        <f>E48</f>
        <v>0</v>
      </c>
      <c r="F47" s="34">
        <f t="shared" si="0"/>
        <v>0</v>
      </c>
      <c r="G47" s="13"/>
      <c r="H47" s="10"/>
    </row>
    <row r="48" spans="1:8" ht="24.95" customHeight="1">
      <c r="A48" s="11"/>
      <c r="B48" s="144" t="s">
        <v>45</v>
      </c>
      <c r="C48" s="144"/>
      <c r="D48" s="33">
        <f>D49+D50+D51</f>
        <v>0</v>
      </c>
      <c r="E48" s="33">
        <f>E49+E50+E51</f>
        <v>0</v>
      </c>
      <c r="F48" s="34">
        <f t="shared" si="0"/>
        <v>0</v>
      </c>
      <c r="G48" s="13"/>
      <c r="H48" s="10"/>
    </row>
    <row r="49" spans="1:8" ht="24.95" customHeight="1">
      <c r="A49" s="14"/>
      <c r="B49" s="11"/>
      <c r="C49" s="32" t="s">
        <v>46</v>
      </c>
      <c r="D49" s="33"/>
      <c r="E49" s="33">
        <v>0</v>
      </c>
      <c r="F49" s="34">
        <f t="shared" si="0"/>
        <v>0</v>
      </c>
      <c r="G49" s="13"/>
      <c r="H49" s="10"/>
    </row>
    <row r="50" spans="1:8" ht="24.95" customHeight="1">
      <c r="A50" s="14"/>
      <c r="B50" s="14"/>
      <c r="C50" s="32" t="s">
        <v>47</v>
      </c>
      <c r="D50" s="33"/>
      <c r="E50" s="33">
        <v>0</v>
      </c>
      <c r="F50" s="34">
        <f t="shared" si="0"/>
        <v>0</v>
      </c>
      <c r="G50" s="9"/>
      <c r="H50" s="36"/>
    </row>
    <row r="51" spans="1:8" ht="24.95" customHeight="1">
      <c r="A51" s="35"/>
      <c r="B51" s="35"/>
      <c r="C51" s="32" t="s">
        <v>48</v>
      </c>
      <c r="D51" s="33"/>
      <c r="E51" s="33">
        <v>0</v>
      </c>
      <c r="F51" s="34">
        <f t="shared" si="0"/>
        <v>0</v>
      </c>
      <c r="G51" s="9"/>
      <c r="H51" s="36"/>
    </row>
    <row r="52" spans="1:8" ht="24.95" customHeight="1">
      <c r="A52" s="144" t="s">
        <v>49</v>
      </c>
      <c r="B52" s="144"/>
      <c r="C52" s="144"/>
      <c r="D52" s="33">
        <f>D53+D55+D60</f>
        <v>85830</v>
      </c>
      <c r="E52" s="33">
        <f>E53+E55+E60</f>
        <v>74528</v>
      </c>
      <c r="F52" s="34">
        <f t="shared" si="0"/>
        <v>11302</v>
      </c>
      <c r="G52" s="13"/>
      <c r="H52" s="10"/>
    </row>
    <row r="53" spans="1:8" ht="24.95" customHeight="1">
      <c r="A53" s="11"/>
      <c r="B53" s="144" t="s">
        <v>50</v>
      </c>
      <c r="C53" s="144"/>
      <c r="D53" s="33"/>
      <c r="E53" s="33">
        <f>E54</f>
        <v>0</v>
      </c>
      <c r="F53" s="34">
        <f t="shared" si="0"/>
        <v>0</v>
      </c>
      <c r="G53" s="13"/>
      <c r="H53" s="10"/>
    </row>
    <row r="54" spans="1:8" ht="24.95" customHeight="1">
      <c r="A54" s="14"/>
      <c r="B54" s="32"/>
      <c r="C54" s="32" t="s">
        <v>51</v>
      </c>
      <c r="D54" s="33"/>
      <c r="E54" s="33">
        <v>0</v>
      </c>
      <c r="F54" s="34">
        <f t="shared" si="0"/>
        <v>0</v>
      </c>
      <c r="G54" s="13"/>
      <c r="H54" s="10"/>
    </row>
    <row r="55" spans="1:8" ht="24.95" customHeight="1">
      <c r="A55" s="14"/>
      <c r="B55" s="144" t="s">
        <v>52</v>
      </c>
      <c r="C55" s="144"/>
      <c r="D55" s="33">
        <f>D56+D57+D58+D59</f>
        <v>21035</v>
      </c>
      <c r="E55" s="33">
        <f>E56+E57+E58+E59</f>
        <v>22334</v>
      </c>
      <c r="F55" s="34">
        <f t="shared" si="0"/>
        <v>-1299</v>
      </c>
      <c r="G55" s="13"/>
      <c r="H55" s="10"/>
    </row>
    <row r="56" spans="1:8" ht="24.95" customHeight="1">
      <c r="A56" s="14"/>
      <c r="B56" s="11"/>
      <c r="C56" s="11" t="s">
        <v>53</v>
      </c>
      <c r="D56" s="15">
        <v>21035</v>
      </c>
      <c r="E56" s="15">
        <v>22334</v>
      </c>
      <c r="F56" s="16">
        <f t="shared" si="0"/>
        <v>-1299</v>
      </c>
      <c r="G56" s="43"/>
      <c r="H56" s="42"/>
    </row>
    <row r="57" spans="1:8" ht="24.95" customHeight="1">
      <c r="A57" s="14"/>
      <c r="B57" s="14"/>
      <c r="C57" s="32" t="s">
        <v>54</v>
      </c>
      <c r="D57" s="33"/>
      <c r="E57" s="33">
        <v>0</v>
      </c>
      <c r="F57" s="34">
        <f t="shared" si="0"/>
        <v>0</v>
      </c>
      <c r="G57" s="44"/>
      <c r="H57" s="10"/>
    </row>
    <row r="58" spans="1:8" ht="24.95" customHeight="1">
      <c r="A58" s="14"/>
      <c r="B58" s="14"/>
      <c r="C58" s="32" t="s">
        <v>55</v>
      </c>
      <c r="D58" s="33"/>
      <c r="E58" s="33">
        <v>0</v>
      </c>
      <c r="F58" s="34">
        <f t="shared" si="0"/>
        <v>0</v>
      </c>
      <c r="G58" s="44"/>
      <c r="H58" s="10"/>
    </row>
    <row r="59" spans="1:8" ht="24.95" customHeight="1">
      <c r="A59" s="14"/>
      <c r="B59" s="35"/>
      <c r="C59" s="32" t="s">
        <v>56</v>
      </c>
      <c r="D59" s="33"/>
      <c r="E59" s="33">
        <v>0</v>
      </c>
      <c r="F59" s="34">
        <f t="shared" si="0"/>
        <v>0</v>
      </c>
      <c r="G59" s="44"/>
      <c r="H59" s="10"/>
    </row>
    <row r="60" spans="1:8" ht="24.95" customHeight="1">
      <c r="A60" s="14"/>
      <c r="B60" s="155" t="s">
        <v>57</v>
      </c>
      <c r="C60" s="155"/>
      <c r="D60" s="45">
        <f>D61+D62+D63+D64</f>
        <v>64795</v>
      </c>
      <c r="E60" s="45">
        <f>E61+E62+E63+E64</f>
        <v>52194</v>
      </c>
      <c r="F60" s="46">
        <f t="shared" si="0"/>
        <v>12601</v>
      </c>
      <c r="G60" s="47"/>
      <c r="H60" s="36"/>
    </row>
    <row r="61" spans="1:8" ht="24.95" customHeight="1">
      <c r="A61" s="14"/>
      <c r="B61" s="11"/>
      <c r="C61" s="11" t="s">
        <v>58</v>
      </c>
      <c r="D61" s="15">
        <f>18892+32412</f>
        <v>51304</v>
      </c>
      <c r="E61" s="15">
        <v>52194</v>
      </c>
      <c r="F61" s="16">
        <f t="shared" si="0"/>
        <v>-890</v>
      </c>
      <c r="G61" s="48"/>
      <c r="H61" s="42"/>
    </row>
    <row r="62" spans="1:8" ht="24.95" customHeight="1">
      <c r="A62" s="14"/>
      <c r="B62" s="14"/>
      <c r="C62" s="38" t="s">
        <v>59</v>
      </c>
      <c r="D62" s="15">
        <v>13491</v>
      </c>
      <c r="E62" s="15">
        <v>0</v>
      </c>
      <c r="F62" s="16">
        <f t="shared" si="0"/>
        <v>13491</v>
      </c>
      <c r="G62" s="49"/>
      <c r="H62" s="25"/>
    </row>
    <row r="63" spans="1:8" ht="24.95" customHeight="1">
      <c r="A63" s="14"/>
      <c r="B63" s="14"/>
      <c r="C63" s="32" t="s">
        <v>60</v>
      </c>
      <c r="D63" s="33"/>
      <c r="E63" s="33">
        <v>0</v>
      </c>
      <c r="F63" s="34">
        <f t="shared" si="0"/>
        <v>0</v>
      </c>
      <c r="G63" s="13"/>
      <c r="H63" s="10"/>
    </row>
    <row r="64" spans="1:8" ht="24.95" customHeight="1">
      <c r="A64" s="35"/>
      <c r="B64" s="35"/>
      <c r="C64" s="32" t="s">
        <v>61</v>
      </c>
      <c r="D64" s="33"/>
      <c r="E64" s="33">
        <v>0</v>
      </c>
      <c r="F64" s="34">
        <f t="shared" si="0"/>
        <v>0</v>
      </c>
      <c r="G64" s="13"/>
      <c r="H64" s="10"/>
    </row>
    <row r="65" spans="1:8" ht="24.95" customHeight="1">
      <c r="A65" s="156" t="s">
        <v>62</v>
      </c>
      <c r="B65" s="157"/>
      <c r="C65" s="158"/>
      <c r="D65" s="50">
        <f>D52+D47+D40+D35+D29+D23+D20+D5</f>
        <v>33531886</v>
      </c>
      <c r="E65" s="50">
        <f>E52+E47+E40+E35+E29+E23+E20+E5</f>
        <v>38156699</v>
      </c>
      <c r="F65" s="51">
        <f t="shared" si="0"/>
        <v>-4624813</v>
      </c>
      <c r="G65" s="52"/>
      <c r="H65" s="53"/>
    </row>
    <row r="66" spans="1:8" ht="24.95" customHeight="1">
      <c r="A66" s="5"/>
      <c r="B66" s="5"/>
      <c r="C66" s="5"/>
      <c r="D66" s="5"/>
      <c r="E66" s="5"/>
      <c r="F66" s="5"/>
      <c r="G66" s="5"/>
      <c r="H66" s="54"/>
    </row>
    <row r="67" spans="1:8" ht="24.95" customHeight="1">
      <c r="A67" s="5"/>
      <c r="B67" s="5"/>
      <c r="C67" s="5"/>
      <c r="D67" s="5"/>
      <c r="E67" s="5"/>
      <c r="F67" s="5"/>
      <c r="G67" s="5"/>
      <c r="H67" s="5"/>
    </row>
    <row r="68" spans="1:8" ht="24.95" customHeight="1">
      <c r="A68" s="5"/>
      <c r="B68" s="5"/>
      <c r="C68" s="5"/>
      <c r="D68" s="5"/>
      <c r="E68" s="5"/>
      <c r="F68" s="5"/>
      <c r="G68" s="5"/>
      <c r="H68" s="54"/>
    </row>
    <row r="69" spans="1:8" ht="24.95" customHeight="1">
      <c r="A69" s="5"/>
      <c r="B69" s="5"/>
      <c r="C69" s="5"/>
      <c r="D69" s="5"/>
      <c r="E69" s="5"/>
      <c r="F69" s="5"/>
      <c r="G69" s="5"/>
      <c r="H69" s="5"/>
    </row>
    <row r="70" spans="1:8" ht="24.95" customHeight="1">
      <c r="A70" s="5"/>
      <c r="B70" s="5"/>
      <c r="C70" s="5"/>
      <c r="D70" s="5"/>
      <c r="E70" s="5"/>
      <c r="F70" s="5"/>
      <c r="G70" s="5"/>
      <c r="H70" s="5"/>
    </row>
    <row r="71" spans="1:8" ht="24.95" customHeight="1">
      <c r="A71" s="5"/>
      <c r="B71" s="5"/>
      <c r="C71" s="5"/>
      <c r="D71" s="5"/>
      <c r="E71" s="5"/>
      <c r="F71" s="5"/>
      <c r="G71" s="5"/>
      <c r="H71" s="5"/>
    </row>
    <row r="72" spans="1:8" ht="24.95" customHeight="1">
      <c r="A72" s="5"/>
      <c r="B72" s="5"/>
      <c r="C72" s="5"/>
      <c r="D72" s="5"/>
      <c r="E72" s="5"/>
      <c r="F72" s="5"/>
      <c r="G72" s="5"/>
      <c r="H72" s="5"/>
    </row>
    <row r="73" spans="1:8" ht="24.95" customHeight="1">
      <c r="A73" s="5"/>
      <c r="B73" s="5"/>
      <c r="C73" s="5"/>
      <c r="D73" s="5"/>
      <c r="E73" s="5"/>
      <c r="F73" s="5"/>
      <c r="G73" s="5"/>
      <c r="H73" s="5"/>
    </row>
    <row r="74" spans="1:8" ht="24.95" customHeight="1">
      <c r="A74" s="5"/>
      <c r="B74" s="5"/>
      <c r="C74" s="5"/>
      <c r="D74" s="5"/>
      <c r="E74" s="5"/>
      <c r="F74" s="5"/>
      <c r="G74" s="5"/>
      <c r="H74" s="5"/>
    </row>
    <row r="75" spans="1:8" ht="24.95" customHeight="1">
      <c r="A75" s="5"/>
      <c r="B75" s="5"/>
      <c r="C75" s="5"/>
      <c r="D75" s="5"/>
      <c r="E75" s="5"/>
      <c r="F75" s="5"/>
      <c r="G75" s="5"/>
      <c r="H75" s="5"/>
    </row>
    <row r="76" spans="1:8" ht="24.95" customHeight="1">
      <c r="A76" s="5"/>
      <c r="B76" s="5"/>
      <c r="C76" s="5"/>
      <c r="D76" s="5"/>
      <c r="E76" s="5"/>
      <c r="F76" s="5"/>
      <c r="G76" s="5"/>
      <c r="H76" s="5"/>
    </row>
    <row r="77" spans="1:8" ht="24.95" customHeight="1">
      <c r="A77" s="5"/>
      <c r="B77" s="5"/>
      <c r="C77" s="5"/>
      <c r="D77" s="5"/>
      <c r="E77" s="5"/>
      <c r="F77" s="5"/>
      <c r="G77" s="5"/>
      <c r="H77" s="5"/>
    </row>
    <row r="78" spans="1:8" ht="24.95" customHeight="1">
      <c r="A78" s="5"/>
      <c r="B78" s="5"/>
      <c r="C78" s="5"/>
      <c r="D78" s="5"/>
      <c r="E78" s="5"/>
      <c r="F78" s="5"/>
      <c r="G78" s="5"/>
      <c r="H78" s="5"/>
    </row>
    <row r="79" spans="1:8" ht="24.95" customHeight="1">
      <c r="A79" s="5"/>
      <c r="B79" s="5"/>
      <c r="C79" s="5"/>
      <c r="D79" s="5"/>
      <c r="E79" s="5"/>
      <c r="F79" s="5"/>
      <c r="G79" s="5"/>
      <c r="H79" s="5"/>
    </row>
    <row r="80" spans="1:8" ht="24.95" customHeight="1">
      <c r="A80" s="5"/>
      <c r="B80" s="5"/>
      <c r="C80" s="5"/>
      <c r="D80" s="5"/>
      <c r="E80" s="5"/>
      <c r="F80" s="5"/>
      <c r="G80" s="5"/>
      <c r="H80" s="5"/>
    </row>
    <row r="81" spans="1:8" ht="24.95" customHeight="1">
      <c r="A81" s="5"/>
      <c r="B81" s="5"/>
      <c r="C81" s="5"/>
      <c r="D81" s="5"/>
      <c r="E81" s="5"/>
      <c r="F81" s="5"/>
      <c r="G81" s="5"/>
      <c r="H81" s="5"/>
    </row>
    <row r="82" spans="1:8" ht="24.95" customHeight="1">
      <c r="A82" s="5"/>
      <c r="B82" s="5"/>
      <c r="C82" s="5"/>
      <c r="D82" s="5"/>
      <c r="E82" s="5"/>
      <c r="F82" s="5"/>
      <c r="G82" s="5"/>
      <c r="H82" s="5"/>
    </row>
    <row r="83" spans="1:8" ht="24.95" customHeight="1">
      <c r="A83" s="5"/>
      <c r="B83" s="5"/>
      <c r="C83" s="5"/>
      <c r="D83" s="5"/>
      <c r="E83" s="5"/>
      <c r="F83" s="5"/>
      <c r="G83" s="5"/>
      <c r="H83" s="5"/>
    </row>
    <row r="84" spans="1:8" ht="21.95" customHeight="1">
      <c r="A84" s="5"/>
      <c r="B84" s="5"/>
      <c r="C84" s="5"/>
      <c r="D84" s="5"/>
      <c r="E84" s="5"/>
      <c r="F84" s="5"/>
      <c r="G84" s="5"/>
      <c r="H84" s="5"/>
    </row>
    <row r="85" spans="1:8" ht="21.95" customHeight="1">
      <c r="A85" s="5"/>
      <c r="B85" s="5"/>
      <c r="C85" s="5"/>
      <c r="D85" s="5"/>
      <c r="E85" s="5"/>
      <c r="F85" s="5"/>
      <c r="G85" s="5"/>
      <c r="H85" s="5"/>
    </row>
    <row r="86" spans="1:8" ht="21.95" customHeight="1">
      <c r="A86" s="5"/>
      <c r="B86" s="5"/>
      <c r="C86" s="5"/>
      <c r="D86" s="5"/>
      <c r="E86" s="5"/>
      <c r="F86" s="5"/>
      <c r="G86" s="5"/>
      <c r="H86" s="5"/>
    </row>
    <row r="87" spans="1:8" ht="21.95" customHeight="1">
      <c r="A87" s="5"/>
      <c r="B87" s="5"/>
      <c r="C87" s="5"/>
      <c r="D87" s="5"/>
      <c r="E87" s="5"/>
      <c r="F87" s="5"/>
      <c r="G87" s="5"/>
      <c r="H87" s="5"/>
    </row>
    <row r="88" spans="1:8" ht="21.95" customHeight="1">
      <c r="A88" s="5"/>
      <c r="B88" s="5"/>
      <c r="C88" s="5"/>
      <c r="D88" s="5"/>
      <c r="E88" s="5"/>
      <c r="F88" s="5"/>
      <c r="G88" s="5"/>
      <c r="H88" s="5"/>
    </row>
    <row r="89" spans="1:8" ht="21.95" customHeight="1">
      <c r="A89" s="5"/>
      <c r="B89" s="5"/>
      <c r="C89" s="5"/>
      <c r="D89" s="5"/>
      <c r="E89" s="5"/>
      <c r="F89" s="5"/>
      <c r="G89" s="5"/>
      <c r="H89" s="5"/>
    </row>
    <row r="90" spans="1:8" ht="21.95" customHeight="1">
      <c r="A90" s="5"/>
      <c r="B90" s="5"/>
      <c r="C90" s="5"/>
      <c r="D90" s="5"/>
      <c r="E90" s="5"/>
      <c r="F90" s="5"/>
      <c r="G90" s="5"/>
      <c r="H90" s="5"/>
    </row>
    <row r="91" spans="1:8" ht="21.95" customHeight="1">
      <c r="A91" s="5"/>
      <c r="B91" s="5"/>
      <c r="C91" s="5"/>
      <c r="D91" s="5"/>
      <c r="E91" s="5"/>
      <c r="F91" s="5"/>
      <c r="G91" s="5"/>
      <c r="H91" s="5"/>
    </row>
    <row r="92" spans="1:8" ht="21.95" customHeight="1">
      <c r="A92" s="5"/>
      <c r="B92" s="5"/>
      <c r="C92" s="5"/>
      <c r="D92" s="5"/>
      <c r="E92" s="5"/>
      <c r="F92" s="5"/>
      <c r="G92" s="5"/>
      <c r="H92" s="5"/>
    </row>
    <row r="93" spans="1:8" ht="21.95" customHeight="1">
      <c r="A93" s="5"/>
      <c r="B93" s="5"/>
      <c r="C93" s="5"/>
      <c r="D93" s="5"/>
      <c r="E93" s="5"/>
      <c r="F93" s="5"/>
      <c r="G93" s="5"/>
      <c r="H93" s="5"/>
    </row>
    <row r="94" spans="1:8" ht="21.95" customHeight="1">
      <c r="A94" s="5"/>
      <c r="B94" s="5"/>
      <c r="C94" s="5"/>
      <c r="D94" s="5"/>
      <c r="E94" s="5"/>
      <c r="F94" s="5"/>
      <c r="G94" s="5"/>
      <c r="H94" s="5"/>
    </row>
    <row r="95" spans="1:8" ht="21.95" customHeight="1">
      <c r="A95" s="5"/>
      <c r="B95" s="5"/>
      <c r="C95" s="5"/>
      <c r="D95" s="5"/>
      <c r="E95" s="5"/>
      <c r="F95" s="5"/>
      <c r="G95" s="5"/>
      <c r="H95" s="5"/>
    </row>
    <row r="96" spans="1:8" ht="21.95" customHeight="1">
      <c r="A96" s="5"/>
      <c r="B96" s="5"/>
      <c r="C96" s="5"/>
      <c r="D96" s="5"/>
      <c r="E96" s="5"/>
      <c r="F96" s="5"/>
      <c r="G96" s="5"/>
      <c r="H96" s="5"/>
    </row>
    <row r="97" spans="1:8" ht="21.95" customHeight="1">
      <c r="A97" s="5"/>
      <c r="B97" s="5"/>
      <c r="C97" s="5"/>
      <c r="D97" s="5"/>
      <c r="E97" s="5"/>
      <c r="F97" s="5"/>
      <c r="G97" s="5"/>
      <c r="H97" s="5"/>
    </row>
    <row r="98" spans="1:8" ht="21.95" customHeight="1">
      <c r="A98" s="5"/>
      <c r="B98" s="5"/>
      <c r="C98" s="5"/>
      <c r="D98" s="5"/>
      <c r="E98" s="5"/>
      <c r="F98" s="5"/>
      <c r="G98" s="5"/>
      <c r="H98" s="5"/>
    </row>
    <row r="99" spans="1:8" ht="21.95" customHeight="1">
      <c r="A99" s="5"/>
      <c r="B99" s="5"/>
      <c r="C99" s="5"/>
      <c r="D99" s="5"/>
      <c r="E99" s="5"/>
      <c r="F99" s="5"/>
      <c r="G99" s="5"/>
      <c r="H99" s="5"/>
    </row>
    <row r="100" spans="1:8" ht="21.95" customHeight="1">
      <c r="A100" s="5"/>
      <c r="B100" s="5"/>
      <c r="C100" s="5"/>
      <c r="D100" s="5"/>
      <c r="E100" s="5"/>
      <c r="F100" s="5"/>
      <c r="G100" s="5"/>
      <c r="H100" s="5"/>
    </row>
    <row r="101" spans="1:8" ht="21.95" customHeight="1">
      <c r="A101" s="5"/>
      <c r="B101" s="5"/>
      <c r="C101" s="5"/>
      <c r="D101" s="5"/>
      <c r="E101" s="5"/>
      <c r="F101" s="5"/>
      <c r="G101" s="5"/>
      <c r="H101" s="5"/>
    </row>
    <row r="102" spans="1:8" ht="21.95" customHeight="1">
      <c r="A102" s="5"/>
      <c r="B102" s="5"/>
      <c r="C102" s="5"/>
      <c r="D102" s="5"/>
      <c r="E102" s="5"/>
      <c r="F102" s="5"/>
      <c r="G102" s="5"/>
      <c r="H102" s="5"/>
    </row>
    <row r="103" spans="1:8" ht="21.95" customHeight="1">
      <c r="A103" s="5"/>
      <c r="B103" s="5"/>
      <c r="C103" s="5"/>
      <c r="D103" s="5"/>
      <c r="E103" s="5"/>
      <c r="F103" s="5"/>
      <c r="G103" s="5"/>
      <c r="H103" s="5"/>
    </row>
    <row r="104" spans="1:8" ht="21.95" customHeight="1">
      <c r="A104" s="5"/>
      <c r="B104" s="5"/>
      <c r="C104" s="5"/>
      <c r="D104" s="5"/>
      <c r="E104" s="5"/>
      <c r="F104" s="5"/>
      <c r="G104" s="5"/>
      <c r="H104" s="5"/>
    </row>
    <row r="105" spans="1:8" ht="18" customHeight="1">
      <c r="A105" s="5"/>
      <c r="B105" s="5"/>
      <c r="C105" s="5"/>
      <c r="D105" s="5"/>
      <c r="E105" s="5"/>
      <c r="F105" s="5"/>
      <c r="G105" s="5"/>
      <c r="H105" s="5"/>
    </row>
    <row r="106" spans="1:8" ht="18" customHeight="1">
      <c r="A106" s="5"/>
      <c r="B106" s="5"/>
      <c r="C106" s="5"/>
      <c r="D106" s="5"/>
      <c r="E106" s="5"/>
      <c r="F106" s="5"/>
      <c r="G106" s="5"/>
      <c r="H106" s="5"/>
    </row>
    <row r="107" spans="1:8" ht="18" customHeight="1">
      <c r="A107" s="5"/>
      <c r="B107" s="5"/>
      <c r="C107" s="5"/>
      <c r="D107" s="5"/>
      <c r="E107" s="5"/>
      <c r="F107" s="5"/>
      <c r="G107" s="5"/>
      <c r="H107" s="5"/>
    </row>
    <row r="108" spans="1:8" ht="18" customHeight="1">
      <c r="A108" s="5"/>
      <c r="B108" s="5"/>
      <c r="C108" s="5"/>
      <c r="D108" s="5"/>
      <c r="E108" s="5"/>
      <c r="F108" s="5"/>
      <c r="G108" s="5"/>
      <c r="H108" s="5"/>
    </row>
    <row r="109" spans="1:8" ht="18" customHeight="1">
      <c r="A109" s="5"/>
      <c r="B109" s="5"/>
      <c r="C109" s="5"/>
      <c r="D109" s="5"/>
      <c r="E109" s="5"/>
      <c r="F109" s="5"/>
      <c r="G109" s="5"/>
      <c r="H109" s="5"/>
    </row>
    <row r="110" spans="1:8" ht="18" customHeight="1">
      <c r="A110" s="5"/>
      <c r="B110" s="5"/>
      <c r="C110" s="5"/>
      <c r="D110" s="5"/>
      <c r="E110" s="5"/>
      <c r="F110" s="5"/>
      <c r="G110" s="5"/>
      <c r="H110" s="5"/>
    </row>
    <row r="111" spans="1:8" ht="18" customHeight="1">
      <c r="A111" s="5"/>
      <c r="B111" s="5"/>
      <c r="C111" s="5"/>
      <c r="D111" s="5"/>
      <c r="E111" s="5"/>
      <c r="F111" s="5"/>
      <c r="G111" s="5"/>
      <c r="H111" s="5"/>
    </row>
    <row r="112" spans="1:8" ht="18" customHeight="1">
      <c r="A112" s="5"/>
      <c r="B112" s="5"/>
      <c r="C112" s="5"/>
      <c r="D112" s="5"/>
      <c r="E112" s="5"/>
      <c r="F112" s="5"/>
      <c r="G112" s="5"/>
      <c r="H112" s="5"/>
    </row>
    <row r="113" spans="1:8" ht="18" customHeight="1">
      <c r="A113" s="5"/>
      <c r="B113" s="5"/>
      <c r="C113" s="5"/>
      <c r="D113" s="5"/>
      <c r="E113" s="5"/>
      <c r="F113" s="5"/>
      <c r="G113" s="5"/>
      <c r="H113" s="5"/>
    </row>
    <row r="114" spans="1:8" ht="18" customHeight="1">
      <c r="A114" s="5"/>
      <c r="B114" s="5"/>
      <c r="C114" s="5"/>
      <c r="D114" s="5"/>
      <c r="E114" s="5"/>
      <c r="F114" s="5"/>
      <c r="G114" s="5"/>
      <c r="H114" s="5"/>
    </row>
    <row r="115" spans="1:8" ht="18" customHeight="1">
      <c r="A115" s="5"/>
      <c r="B115" s="5"/>
      <c r="C115" s="5"/>
      <c r="D115" s="5"/>
      <c r="E115" s="5"/>
      <c r="F115" s="5"/>
      <c r="G115" s="5"/>
      <c r="H115" s="5"/>
    </row>
    <row r="116" spans="1:8" ht="18" customHeight="1">
      <c r="A116" s="5"/>
      <c r="B116" s="5"/>
      <c r="C116" s="5"/>
      <c r="D116" s="5"/>
      <c r="E116" s="5"/>
      <c r="F116" s="5"/>
      <c r="G116" s="5"/>
      <c r="H116" s="5"/>
    </row>
    <row r="117" spans="1:8" ht="18" customHeight="1">
      <c r="A117" s="5"/>
      <c r="B117" s="5"/>
      <c r="C117" s="5"/>
      <c r="D117" s="5"/>
      <c r="E117" s="5"/>
      <c r="F117" s="5"/>
      <c r="G117" s="5"/>
      <c r="H117" s="5"/>
    </row>
    <row r="118" spans="1:8" ht="18" customHeight="1">
      <c r="A118" s="5"/>
      <c r="B118" s="5"/>
      <c r="C118" s="5"/>
      <c r="D118" s="5"/>
      <c r="E118" s="5"/>
      <c r="F118" s="5"/>
      <c r="G118" s="5"/>
      <c r="H118" s="5"/>
    </row>
    <row r="119" spans="1:8" ht="18" customHeight="1">
      <c r="A119" s="5"/>
      <c r="B119" s="5"/>
      <c r="C119" s="5"/>
      <c r="D119" s="5"/>
      <c r="E119" s="5"/>
      <c r="F119" s="5"/>
      <c r="G119" s="5"/>
      <c r="H119" s="5"/>
    </row>
    <row r="120" spans="1:8" ht="18" customHeight="1">
      <c r="A120" s="5"/>
      <c r="B120" s="5"/>
      <c r="C120" s="5"/>
      <c r="D120" s="5"/>
      <c r="E120" s="5"/>
      <c r="F120" s="5"/>
      <c r="G120" s="5"/>
      <c r="H120" s="5"/>
    </row>
    <row r="121" spans="1:8" ht="18" customHeight="1">
      <c r="A121" s="5"/>
      <c r="B121" s="5"/>
      <c r="C121" s="5"/>
      <c r="D121" s="5"/>
      <c r="E121" s="5"/>
      <c r="F121" s="5"/>
      <c r="G121" s="5"/>
      <c r="H121" s="5"/>
    </row>
    <row r="122" spans="1:8" ht="18" customHeight="1">
      <c r="A122" s="5"/>
      <c r="B122" s="5"/>
      <c r="C122" s="5"/>
      <c r="D122" s="5"/>
      <c r="E122" s="5"/>
      <c r="F122" s="5"/>
      <c r="G122" s="5"/>
      <c r="H122" s="5"/>
    </row>
    <row r="123" spans="1:8" ht="18" customHeight="1">
      <c r="A123" s="5"/>
      <c r="B123" s="5"/>
      <c r="C123" s="5"/>
      <c r="D123" s="5"/>
      <c r="E123" s="5"/>
      <c r="F123" s="5"/>
      <c r="G123" s="5"/>
      <c r="H123" s="5"/>
    </row>
    <row r="124" spans="1:8" ht="18" customHeight="1">
      <c r="A124" s="5"/>
      <c r="B124" s="5"/>
      <c r="C124" s="5"/>
      <c r="D124" s="5"/>
      <c r="E124" s="5"/>
      <c r="F124" s="5"/>
      <c r="G124" s="5"/>
      <c r="H124" s="5"/>
    </row>
    <row r="125" spans="1:8" ht="18" customHeight="1">
      <c r="A125" s="5"/>
      <c r="B125" s="5"/>
      <c r="C125" s="5"/>
      <c r="D125" s="5"/>
      <c r="E125" s="5"/>
      <c r="F125" s="5"/>
      <c r="G125" s="5"/>
      <c r="H125" s="5"/>
    </row>
    <row r="126" spans="1:8" ht="18" customHeight="1">
      <c r="A126" s="5"/>
      <c r="B126" s="5"/>
      <c r="C126" s="5"/>
      <c r="D126" s="5"/>
      <c r="E126" s="5"/>
      <c r="F126" s="5"/>
      <c r="G126" s="5"/>
      <c r="H126" s="5"/>
    </row>
    <row r="127" spans="1:8" ht="18" customHeight="1">
      <c r="A127" s="5"/>
      <c r="B127" s="5"/>
      <c r="C127" s="5"/>
      <c r="D127" s="5"/>
      <c r="E127" s="5"/>
      <c r="F127" s="5"/>
      <c r="G127" s="5"/>
      <c r="H127" s="5"/>
    </row>
    <row r="128" spans="1:8" ht="18" customHeight="1">
      <c r="A128" s="5"/>
      <c r="B128" s="5"/>
      <c r="C128" s="5"/>
      <c r="D128" s="5"/>
      <c r="E128" s="5"/>
      <c r="F128" s="5"/>
      <c r="G128" s="5"/>
      <c r="H128" s="5"/>
    </row>
    <row r="129" spans="1:8" ht="18" customHeight="1">
      <c r="A129" s="5"/>
      <c r="B129" s="5"/>
      <c r="C129" s="5"/>
      <c r="D129" s="5"/>
      <c r="E129" s="5"/>
      <c r="F129" s="5"/>
      <c r="G129" s="5"/>
      <c r="H129" s="5"/>
    </row>
    <row r="130" spans="1:8" ht="18" customHeight="1">
      <c r="A130" s="5"/>
      <c r="B130" s="5"/>
      <c r="C130" s="5"/>
      <c r="D130" s="5"/>
      <c r="E130" s="5"/>
      <c r="F130" s="5"/>
      <c r="G130" s="5"/>
      <c r="H130" s="5"/>
    </row>
    <row r="131" spans="1:8" ht="18" customHeight="1">
      <c r="A131" s="5"/>
      <c r="B131" s="5"/>
      <c r="C131" s="5"/>
      <c r="D131" s="5"/>
      <c r="E131" s="5"/>
      <c r="F131" s="5"/>
      <c r="G131" s="5"/>
      <c r="H131" s="5"/>
    </row>
    <row r="132" spans="1:8" ht="18" customHeight="1">
      <c r="A132" s="5"/>
      <c r="B132" s="5"/>
      <c r="C132" s="5"/>
      <c r="D132" s="5"/>
      <c r="E132" s="5"/>
      <c r="F132" s="5"/>
      <c r="G132" s="5"/>
      <c r="H132" s="5"/>
    </row>
    <row r="133" spans="1:8" ht="18" customHeight="1">
      <c r="A133" s="5"/>
      <c r="B133" s="5"/>
      <c r="C133" s="5"/>
      <c r="D133" s="5"/>
      <c r="E133" s="5"/>
      <c r="F133" s="5"/>
      <c r="G133" s="5"/>
      <c r="H133" s="5"/>
    </row>
    <row r="134" spans="1:8" ht="18" customHeight="1">
      <c r="A134" s="5"/>
      <c r="B134" s="5"/>
      <c r="C134" s="5"/>
      <c r="D134" s="5"/>
      <c r="E134" s="5"/>
      <c r="F134" s="5"/>
      <c r="G134" s="5"/>
      <c r="H134" s="5"/>
    </row>
    <row r="135" spans="1:8" ht="18" customHeight="1">
      <c r="A135" s="5"/>
      <c r="B135" s="5"/>
      <c r="C135" s="5"/>
      <c r="D135" s="5"/>
      <c r="E135" s="5"/>
      <c r="F135" s="5"/>
      <c r="G135" s="5"/>
      <c r="H135" s="5"/>
    </row>
    <row r="136" spans="1:8" ht="18" customHeight="1">
      <c r="A136" s="5"/>
      <c r="B136" s="5"/>
      <c r="C136" s="5"/>
      <c r="D136" s="5"/>
      <c r="E136" s="5"/>
      <c r="F136" s="5"/>
      <c r="G136" s="5"/>
      <c r="H136" s="5"/>
    </row>
    <row r="137" spans="1:8" ht="18" customHeight="1">
      <c r="A137" s="5"/>
      <c r="B137" s="5"/>
      <c r="C137" s="5"/>
      <c r="D137" s="5"/>
      <c r="E137" s="5"/>
      <c r="F137" s="5"/>
      <c r="G137" s="5"/>
      <c r="H137" s="5"/>
    </row>
    <row r="138" spans="1:8" ht="18" customHeight="1">
      <c r="A138" s="5"/>
      <c r="B138" s="5"/>
      <c r="C138" s="5"/>
      <c r="D138" s="5"/>
      <c r="E138" s="5"/>
      <c r="F138" s="5"/>
      <c r="G138" s="5"/>
      <c r="H138" s="5"/>
    </row>
    <row r="139" spans="1:8" ht="18" customHeight="1">
      <c r="A139" s="5"/>
      <c r="B139" s="5"/>
      <c r="C139" s="5"/>
      <c r="D139" s="5"/>
      <c r="E139" s="5"/>
      <c r="F139" s="5"/>
      <c r="G139" s="5"/>
      <c r="H139" s="5"/>
    </row>
    <row r="140" spans="1:8" ht="18" customHeight="1">
      <c r="A140" s="5"/>
      <c r="B140" s="5"/>
      <c r="C140" s="5"/>
      <c r="D140" s="5"/>
      <c r="E140" s="5"/>
      <c r="F140" s="5"/>
      <c r="G140" s="5"/>
      <c r="H140" s="5"/>
    </row>
    <row r="141" spans="1:8" ht="18" customHeight="1">
      <c r="A141" s="5"/>
      <c r="B141" s="5"/>
      <c r="C141" s="5"/>
      <c r="D141" s="5"/>
      <c r="E141" s="5"/>
      <c r="F141" s="5"/>
      <c r="G141" s="5"/>
      <c r="H141" s="5"/>
    </row>
    <row r="142" spans="1:8" ht="18" customHeight="1">
      <c r="A142" s="5"/>
      <c r="B142" s="5"/>
      <c r="C142" s="5"/>
      <c r="D142" s="5"/>
      <c r="E142" s="5"/>
      <c r="F142" s="5"/>
      <c r="G142" s="5"/>
      <c r="H142" s="5"/>
    </row>
    <row r="143" spans="1:8" ht="18" customHeight="1">
      <c r="A143" s="5"/>
      <c r="B143" s="5"/>
      <c r="C143" s="5"/>
      <c r="D143" s="5"/>
      <c r="E143" s="5"/>
      <c r="F143" s="5"/>
      <c r="G143" s="5"/>
      <c r="H143" s="5"/>
    </row>
    <row r="144" spans="1:8" ht="18" customHeight="1">
      <c r="A144" s="5"/>
      <c r="B144" s="5"/>
      <c r="C144" s="5"/>
      <c r="D144" s="5"/>
      <c r="E144" s="5"/>
      <c r="F144" s="5"/>
      <c r="G144" s="5"/>
      <c r="H144" s="5"/>
    </row>
    <row r="145" spans="1:8" ht="18" customHeight="1">
      <c r="A145" s="5"/>
      <c r="B145" s="5"/>
      <c r="C145" s="5"/>
      <c r="D145" s="5"/>
      <c r="E145" s="5"/>
      <c r="F145" s="5"/>
      <c r="G145" s="5"/>
      <c r="H145" s="5"/>
    </row>
    <row r="146" spans="1:8" ht="18" customHeight="1">
      <c r="A146" s="5"/>
      <c r="B146" s="5"/>
      <c r="C146" s="5"/>
      <c r="D146" s="5"/>
      <c r="E146" s="5"/>
      <c r="F146" s="5"/>
      <c r="G146" s="5"/>
      <c r="H146" s="5"/>
    </row>
    <row r="147" spans="1:8" ht="18" customHeight="1">
      <c r="A147" s="5"/>
      <c r="B147" s="5"/>
      <c r="C147" s="5"/>
      <c r="D147" s="5"/>
      <c r="E147" s="5"/>
      <c r="F147" s="5"/>
      <c r="G147" s="5"/>
      <c r="H147" s="5"/>
    </row>
    <row r="148" spans="1:8" ht="18" customHeight="1">
      <c r="A148" s="5"/>
      <c r="B148" s="5"/>
      <c r="C148" s="5"/>
      <c r="D148" s="5"/>
      <c r="E148" s="5"/>
      <c r="F148" s="5"/>
      <c r="G148" s="5"/>
      <c r="H148" s="5"/>
    </row>
    <row r="149" spans="1:8" ht="18" customHeight="1">
      <c r="A149" s="5"/>
      <c r="B149" s="5"/>
      <c r="C149" s="5"/>
      <c r="D149" s="5"/>
      <c r="E149" s="5"/>
      <c r="F149" s="5"/>
      <c r="G149" s="5"/>
      <c r="H149" s="5"/>
    </row>
    <row r="150" spans="1:8" ht="18" customHeight="1">
      <c r="A150" s="5"/>
      <c r="B150" s="5"/>
      <c r="C150" s="5"/>
      <c r="D150" s="5"/>
      <c r="E150" s="5"/>
      <c r="F150" s="5"/>
      <c r="G150" s="5"/>
      <c r="H150" s="5"/>
    </row>
    <row r="151" spans="1:8" ht="18" customHeight="1">
      <c r="A151" s="5"/>
      <c r="B151" s="5"/>
      <c r="C151" s="5"/>
      <c r="D151" s="5"/>
      <c r="E151" s="5"/>
      <c r="F151" s="5"/>
      <c r="G151" s="5"/>
      <c r="H151" s="5"/>
    </row>
    <row r="152" spans="1:8" ht="18" customHeight="1">
      <c r="A152" s="5"/>
      <c r="B152" s="5"/>
      <c r="C152" s="5"/>
      <c r="D152" s="5"/>
      <c r="E152" s="5"/>
      <c r="F152" s="5"/>
      <c r="G152" s="5"/>
      <c r="H152" s="5"/>
    </row>
    <row r="153" spans="1:8" ht="18" customHeight="1">
      <c r="A153" s="5"/>
      <c r="B153" s="5"/>
      <c r="C153" s="5"/>
      <c r="D153" s="5"/>
      <c r="E153" s="5"/>
      <c r="F153" s="5"/>
      <c r="G153" s="5"/>
      <c r="H153" s="5"/>
    </row>
    <row r="154" spans="1:8" ht="18" customHeight="1">
      <c r="A154" s="5"/>
      <c r="B154" s="5"/>
      <c r="C154" s="5"/>
      <c r="D154" s="5"/>
      <c r="E154" s="5"/>
      <c r="F154" s="5"/>
      <c r="G154" s="5"/>
      <c r="H154" s="5"/>
    </row>
    <row r="155" spans="1:8" ht="18" customHeight="1">
      <c r="A155" s="5"/>
      <c r="B155" s="5"/>
      <c r="C155" s="5"/>
      <c r="D155" s="5"/>
      <c r="E155" s="5"/>
      <c r="F155" s="5"/>
      <c r="G155" s="5"/>
      <c r="H155" s="5"/>
    </row>
    <row r="156" spans="1:8" ht="18" customHeight="1">
      <c r="A156" s="5"/>
      <c r="B156" s="5"/>
      <c r="C156" s="5"/>
      <c r="D156" s="5"/>
      <c r="E156" s="5"/>
      <c r="F156" s="5"/>
      <c r="G156" s="5"/>
      <c r="H156" s="5"/>
    </row>
    <row r="157" spans="1:8" ht="18" customHeight="1">
      <c r="A157" s="5"/>
      <c r="B157" s="5"/>
      <c r="C157" s="5"/>
      <c r="D157" s="5"/>
      <c r="E157" s="5"/>
      <c r="F157" s="5"/>
      <c r="G157" s="5"/>
      <c r="H157" s="5"/>
    </row>
    <row r="158" spans="1:8" ht="18" customHeight="1">
      <c r="A158" s="5"/>
      <c r="B158" s="5"/>
      <c r="C158" s="5"/>
      <c r="D158" s="5"/>
      <c r="E158" s="5"/>
      <c r="F158" s="5"/>
      <c r="G158" s="5"/>
      <c r="H158" s="5"/>
    </row>
    <row r="159" spans="1:8" ht="18" customHeight="1">
      <c r="A159" s="5"/>
      <c r="B159" s="5"/>
      <c r="C159" s="5"/>
      <c r="D159" s="5"/>
      <c r="E159" s="5"/>
      <c r="F159" s="5"/>
      <c r="G159" s="5"/>
      <c r="H159" s="5"/>
    </row>
    <row r="160" spans="1:8" ht="18" customHeight="1">
      <c r="A160" s="5"/>
      <c r="B160" s="5"/>
      <c r="C160" s="5"/>
      <c r="D160" s="5"/>
      <c r="E160" s="5"/>
      <c r="F160" s="5"/>
      <c r="G160" s="5"/>
      <c r="H160" s="5"/>
    </row>
    <row r="161" spans="1:8" ht="18" customHeight="1">
      <c r="A161" s="5"/>
      <c r="B161" s="5"/>
      <c r="C161" s="5"/>
      <c r="D161" s="5"/>
      <c r="E161" s="5"/>
      <c r="F161" s="5"/>
      <c r="G161" s="5"/>
      <c r="H161" s="5"/>
    </row>
    <row r="162" spans="1:8" ht="18" customHeight="1">
      <c r="A162" s="5"/>
      <c r="B162" s="5"/>
      <c r="C162" s="5"/>
      <c r="D162" s="5"/>
      <c r="E162" s="5"/>
      <c r="F162" s="5"/>
      <c r="G162" s="5"/>
      <c r="H162" s="5"/>
    </row>
    <row r="163" spans="1:8" ht="18" customHeight="1">
      <c r="A163" s="5"/>
      <c r="B163" s="5"/>
      <c r="C163" s="5"/>
      <c r="D163" s="5"/>
      <c r="E163" s="5"/>
      <c r="F163" s="5"/>
      <c r="G163" s="5"/>
      <c r="H163" s="5"/>
    </row>
    <row r="164" spans="1:8" ht="18" customHeight="1">
      <c r="A164" s="5"/>
      <c r="B164" s="5"/>
      <c r="C164" s="5"/>
      <c r="D164" s="5"/>
      <c r="E164" s="5"/>
      <c r="F164" s="5"/>
      <c r="G164" s="5"/>
      <c r="H164" s="5"/>
    </row>
    <row r="165" spans="1:8" ht="18" customHeight="1">
      <c r="A165" s="5"/>
      <c r="B165" s="5"/>
      <c r="C165" s="5"/>
      <c r="D165" s="5"/>
      <c r="E165" s="5"/>
      <c r="F165" s="5"/>
      <c r="G165" s="5"/>
      <c r="H165" s="5"/>
    </row>
    <row r="166" spans="1:8" ht="18" customHeight="1">
      <c r="A166" s="5"/>
      <c r="B166" s="5"/>
      <c r="C166" s="5"/>
      <c r="D166" s="5"/>
      <c r="E166" s="5"/>
      <c r="F166" s="5"/>
      <c r="G166" s="5"/>
      <c r="H166" s="5"/>
    </row>
    <row r="167" spans="1:8" ht="18" customHeight="1">
      <c r="A167" s="5"/>
      <c r="B167" s="5"/>
      <c r="C167" s="5"/>
      <c r="D167" s="5"/>
      <c r="E167" s="5"/>
      <c r="F167" s="5"/>
      <c r="G167" s="5"/>
      <c r="H167" s="5"/>
    </row>
    <row r="168" spans="1:8" ht="18" customHeight="1">
      <c r="A168" s="5"/>
      <c r="B168" s="5"/>
      <c r="C168" s="5"/>
      <c r="D168" s="5"/>
      <c r="E168" s="5"/>
      <c r="F168" s="5"/>
      <c r="G168" s="5"/>
      <c r="H168" s="5"/>
    </row>
    <row r="169" spans="1:8" ht="18" customHeight="1">
      <c r="A169" s="5"/>
      <c r="B169" s="5"/>
      <c r="C169" s="5"/>
      <c r="D169" s="5"/>
      <c r="E169" s="5"/>
      <c r="F169" s="5"/>
      <c r="G169" s="5"/>
      <c r="H169" s="5"/>
    </row>
    <row r="170" spans="1:8" ht="18" customHeight="1">
      <c r="A170" s="5"/>
      <c r="B170" s="5"/>
      <c r="C170" s="5"/>
      <c r="D170" s="5"/>
      <c r="E170" s="5"/>
      <c r="F170" s="5"/>
      <c r="G170" s="5"/>
      <c r="H170" s="5"/>
    </row>
    <row r="171" spans="1:8" ht="18" customHeight="1">
      <c r="A171" s="5"/>
      <c r="B171" s="5"/>
      <c r="C171" s="5"/>
      <c r="D171" s="5"/>
      <c r="E171" s="5"/>
      <c r="F171" s="5"/>
      <c r="G171" s="5"/>
      <c r="H171" s="5"/>
    </row>
    <row r="172" spans="1:8" ht="18" customHeight="1">
      <c r="A172" s="5"/>
      <c r="B172" s="5"/>
      <c r="C172" s="5"/>
      <c r="D172" s="5"/>
      <c r="E172" s="5"/>
      <c r="F172" s="5"/>
      <c r="G172" s="5"/>
      <c r="H172" s="5"/>
    </row>
    <row r="173" spans="1:8" ht="18" customHeight="1">
      <c r="A173" s="5"/>
      <c r="B173" s="5"/>
      <c r="C173" s="5"/>
      <c r="D173" s="5"/>
      <c r="E173" s="5"/>
      <c r="F173" s="5"/>
      <c r="G173" s="5"/>
      <c r="H173" s="5"/>
    </row>
    <row r="174" spans="1:8" ht="18" customHeight="1">
      <c r="A174" s="5"/>
      <c r="B174" s="5"/>
      <c r="C174" s="5"/>
      <c r="D174" s="5"/>
      <c r="E174" s="5"/>
      <c r="F174" s="5"/>
      <c r="G174" s="5"/>
      <c r="H174" s="5"/>
    </row>
    <row r="175" spans="1:8" ht="18" customHeight="1">
      <c r="A175" s="5"/>
      <c r="B175" s="5"/>
      <c r="C175" s="5"/>
      <c r="D175" s="5"/>
      <c r="E175" s="5"/>
      <c r="F175" s="5"/>
      <c r="G175" s="5"/>
      <c r="H175" s="5"/>
    </row>
    <row r="176" spans="1:8" ht="18" customHeight="1">
      <c r="A176" s="5"/>
      <c r="B176" s="5"/>
      <c r="C176" s="5"/>
      <c r="D176" s="5"/>
      <c r="E176" s="5"/>
      <c r="F176" s="5"/>
      <c r="G176" s="5"/>
      <c r="H176" s="5"/>
    </row>
    <row r="177" spans="1:8" ht="18" customHeight="1">
      <c r="A177" s="5"/>
      <c r="B177" s="5"/>
      <c r="C177" s="5"/>
      <c r="D177" s="5"/>
      <c r="E177" s="5"/>
      <c r="F177" s="5"/>
      <c r="G177" s="5"/>
      <c r="H177" s="5"/>
    </row>
    <row r="178" spans="1:8" ht="18" customHeight="1">
      <c r="A178" s="5"/>
      <c r="B178" s="5"/>
      <c r="C178" s="5"/>
      <c r="D178" s="5"/>
      <c r="E178" s="5"/>
      <c r="F178" s="5"/>
      <c r="G178" s="5"/>
      <c r="H178" s="5"/>
    </row>
    <row r="179" spans="1:8" ht="18" customHeight="1">
      <c r="A179" s="5"/>
      <c r="B179" s="5"/>
      <c r="C179" s="5"/>
      <c r="D179" s="5"/>
      <c r="E179" s="5"/>
      <c r="F179" s="5"/>
      <c r="G179" s="5"/>
      <c r="H179" s="5"/>
    </row>
    <row r="180" spans="1:8" ht="18" customHeight="1">
      <c r="A180" s="5"/>
      <c r="B180" s="5"/>
      <c r="C180" s="5"/>
      <c r="D180" s="5"/>
      <c r="E180" s="5"/>
      <c r="F180" s="5"/>
      <c r="G180" s="5"/>
      <c r="H180" s="5"/>
    </row>
    <row r="181" spans="1:8" ht="18" customHeight="1">
      <c r="A181" s="5"/>
      <c r="B181" s="5"/>
      <c r="C181" s="5"/>
      <c r="D181" s="5"/>
      <c r="E181" s="5"/>
      <c r="F181" s="5"/>
      <c r="G181" s="5"/>
      <c r="H181" s="5"/>
    </row>
    <row r="182" spans="1:8" ht="18" customHeight="1">
      <c r="A182" s="5"/>
      <c r="B182" s="5"/>
      <c r="C182" s="5"/>
      <c r="D182" s="5"/>
      <c r="E182" s="5"/>
      <c r="F182" s="5"/>
      <c r="G182" s="5"/>
      <c r="H182" s="5"/>
    </row>
    <row r="183" spans="1:8" ht="18" customHeight="1">
      <c r="A183" s="5"/>
      <c r="B183" s="5"/>
      <c r="C183" s="5"/>
      <c r="D183" s="5"/>
      <c r="E183" s="5"/>
      <c r="F183" s="5"/>
      <c r="G183" s="5"/>
      <c r="H183" s="5"/>
    </row>
    <row r="184" spans="1:8" ht="18" customHeight="1">
      <c r="A184" s="5"/>
      <c r="B184" s="5"/>
      <c r="C184" s="5"/>
      <c r="D184" s="5"/>
      <c r="E184" s="5"/>
      <c r="F184" s="5"/>
      <c r="G184" s="5"/>
      <c r="H184" s="5"/>
    </row>
    <row r="185" spans="1:8" ht="18" customHeight="1">
      <c r="A185" s="5"/>
      <c r="B185" s="5"/>
      <c r="C185" s="5"/>
      <c r="D185" s="5"/>
      <c r="E185" s="5"/>
      <c r="F185" s="5"/>
      <c r="G185" s="5"/>
      <c r="H185" s="5"/>
    </row>
    <row r="186" spans="1:8" ht="18" customHeight="1">
      <c r="A186" s="5"/>
      <c r="B186" s="5"/>
      <c r="C186" s="5"/>
      <c r="D186" s="5"/>
      <c r="E186" s="5"/>
      <c r="F186" s="5"/>
      <c r="G186" s="5"/>
      <c r="H186" s="5"/>
    </row>
    <row r="187" spans="1:8" ht="18" customHeight="1">
      <c r="A187" s="5"/>
      <c r="B187" s="5"/>
      <c r="C187" s="5"/>
      <c r="D187" s="5"/>
      <c r="E187" s="5"/>
      <c r="F187" s="5"/>
      <c r="G187" s="5"/>
      <c r="H187" s="5"/>
    </row>
    <row r="188" spans="1:8" ht="18" customHeight="1">
      <c r="A188" s="5"/>
      <c r="B188" s="5"/>
      <c r="C188" s="5"/>
      <c r="D188" s="5"/>
      <c r="E188" s="5"/>
      <c r="F188" s="5"/>
      <c r="G188" s="5"/>
      <c r="H188" s="5"/>
    </row>
    <row r="189" spans="1:8" ht="18" customHeight="1">
      <c r="A189" s="5"/>
      <c r="B189" s="5"/>
      <c r="C189" s="5"/>
      <c r="D189" s="5"/>
      <c r="E189" s="5"/>
      <c r="F189" s="5"/>
      <c r="G189" s="5"/>
      <c r="H189" s="5"/>
    </row>
    <row r="190" spans="1:8" ht="18" customHeight="1">
      <c r="A190" s="5"/>
      <c r="B190" s="5"/>
      <c r="C190" s="5"/>
      <c r="D190" s="5"/>
      <c r="E190" s="5"/>
      <c r="F190" s="5"/>
      <c r="G190" s="5"/>
      <c r="H190" s="5"/>
    </row>
    <row r="191" spans="1:8" ht="18" customHeight="1">
      <c r="A191" s="5"/>
      <c r="B191" s="5"/>
      <c r="C191" s="5"/>
      <c r="D191" s="5"/>
      <c r="E191" s="5"/>
      <c r="F191" s="5"/>
      <c r="G191" s="5"/>
      <c r="H191" s="5"/>
    </row>
    <row r="192" spans="1:8" ht="18" customHeight="1">
      <c r="A192" s="5"/>
      <c r="B192" s="5"/>
      <c r="C192" s="5"/>
      <c r="D192" s="5"/>
      <c r="E192" s="5"/>
      <c r="F192" s="5"/>
      <c r="G192" s="5"/>
      <c r="H192" s="5"/>
    </row>
    <row r="193" spans="1:8" ht="18" customHeight="1">
      <c r="A193" s="5"/>
      <c r="B193" s="5"/>
      <c r="C193" s="5"/>
      <c r="D193" s="5"/>
      <c r="E193" s="5"/>
      <c r="F193" s="5"/>
      <c r="G193" s="5"/>
      <c r="H193" s="5"/>
    </row>
    <row r="194" spans="1:8" ht="18" customHeight="1">
      <c r="A194" s="5"/>
      <c r="B194" s="5"/>
      <c r="C194" s="5"/>
      <c r="D194" s="5"/>
      <c r="E194" s="5"/>
      <c r="F194" s="5"/>
      <c r="G194" s="5"/>
      <c r="H194" s="5"/>
    </row>
    <row r="195" spans="1:8" ht="18" customHeight="1">
      <c r="A195" s="5"/>
      <c r="B195" s="5"/>
      <c r="C195" s="5"/>
      <c r="D195" s="5"/>
      <c r="E195" s="5"/>
      <c r="F195" s="5"/>
      <c r="G195" s="5"/>
      <c r="H195" s="5"/>
    </row>
    <row r="196" spans="1:8" ht="18" customHeight="1">
      <c r="A196" s="5"/>
      <c r="B196" s="5"/>
      <c r="C196" s="5"/>
      <c r="D196" s="5"/>
      <c r="E196" s="5"/>
      <c r="F196" s="5"/>
      <c r="G196" s="5"/>
      <c r="H196" s="5"/>
    </row>
    <row r="197" spans="1:8" ht="18" customHeight="1">
      <c r="A197" s="5"/>
      <c r="B197" s="5"/>
      <c r="C197" s="5"/>
      <c r="D197" s="5"/>
      <c r="E197" s="5"/>
      <c r="F197" s="5"/>
      <c r="G197" s="5"/>
      <c r="H197" s="5"/>
    </row>
    <row r="198" spans="1:8" ht="18" customHeight="1">
      <c r="A198" s="5"/>
      <c r="B198" s="5"/>
      <c r="C198" s="5"/>
      <c r="D198" s="5"/>
      <c r="E198" s="5"/>
      <c r="F198" s="5"/>
      <c r="G198" s="5"/>
      <c r="H198" s="5"/>
    </row>
    <row r="199" spans="1:8" ht="18" customHeight="1">
      <c r="A199" s="5"/>
      <c r="B199" s="5"/>
      <c r="C199" s="5"/>
      <c r="D199" s="5"/>
      <c r="E199" s="5"/>
      <c r="F199" s="5"/>
      <c r="G199" s="5"/>
      <c r="H199" s="5"/>
    </row>
    <row r="200" spans="1:8" ht="18" customHeight="1">
      <c r="A200" s="5"/>
      <c r="B200" s="5"/>
      <c r="C200" s="5"/>
      <c r="D200" s="5"/>
      <c r="E200" s="5"/>
      <c r="F200" s="5"/>
      <c r="G200" s="5"/>
      <c r="H200" s="5"/>
    </row>
    <row r="201" spans="1:8" ht="18" customHeight="1">
      <c r="A201" s="5"/>
      <c r="B201" s="5"/>
      <c r="C201" s="5"/>
      <c r="D201" s="5"/>
      <c r="E201" s="5"/>
      <c r="F201" s="5"/>
      <c r="G201" s="5"/>
      <c r="H201" s="5"/>
    </row>
    <row r="202" spans="1:8" ht="18" customHeight="1">
      <c r="A202" s="5"/>
      <c r="B202" s="5"/>
      <c r="C202" s="5"/>
      <c r="D202" s="5"/>
      <c r="E202" s="5"/>
      <c r="F202" s="5"/>
      <c r="G202" s="5"/>
      <c r="H202" s="5"/>
    </row>
    <row r="203" spans="1:8" ht="18" customHeight="1">
      <c r="A203" s="5"/>
      <c r="B203" s="5"/>
      <c r="C203" s="5"/>
      <c r="D203" s="5"/>
      <c r="E203" s="5"/>
      <c r="F203" s="5"/>
      <c r="G203" s="5"/>
      <c r="H203" s="5"/>
    </row>
    <row r="204" spans="1:8" ht="18" customHeight="1">
      <c r="A204" s="5"/>
      <c r="B204" s="5"/>
      <c r="C204" s="5"/>
      <c r="D204" s="5"/>
      <c r="E204" s="5"/>
      <c r="F204" s="5"/>
      <c r="G204" s="5"/>
      <c r="H204" s="5"/>
    </row>
    <row r="205" spans="1:8" ht="18" customHeight="1">
      <c r="A205" s="5"/>
      <c r="B205" s="5"/>
      <c r="C205" s="5"/>
      <c r="D205" s="5"/>
      <c r="E205" s="5"/>
      <c r="F205" s="5"/>
      <c r="G205" s="5"/>
      <c r="H205" s="5"/>
    </row>
    <row r="206" spans="1:8" ht="18" customHeight="1">
      <c r="A206" s="5"/>
      <c r="B206" s="5"/>
      <c r="C206" s="5"/>
      <c r="D206" s="5"/>
      <c r="E206" s="5"/>
      <c r="F206" s="5"/>
      <c r="G206" s="5"/>
      <c r="H206" s="5"/>
    </row>
    <row r="207" spans="1:8" ht="18" customHeight="1">
      <c r="A207" s="5"/>
      <c r="B207" s="5"/>
      <c r="C207" s="5"/>
      <c r="D207" s="5"/>
      <c r="E207" s="5"/>
      <c r="F207" s="5"/>
      <c r="G207" s="5"/>
      <c r="H207" s="5"/>
    </row>
    <row r="208" spans="1:8" ht="18" customHeight="1">
      <c r="A208" s="5"/>
      <c r="B208" s="5"/>
      <c r="C208" s="5"/>
      <c r="D208" s="5"/>
      <c r="E208" s="5"/>
      <c r="F208" s="5"/>
      <c r="G208" s="5"/>
      <c r="H208" s="5"/>
    </row>
    <row r="209" spans="1:8" ht="18" customHeight="1">
      <c r="A209" s="5"/>
      <c r="B209" s="5"/>
      <c r="C209" s="5"/>
      <c r="D209" s="5"/>
      <c r="E209" s="5"/>
      <c r="F209" s="5"/>
      <c r="G209" s="5"/>
      <c r="H209" s="5"/>
    </row>
    <row r="210" spans="1:8" ht="18" customHeight="1">
      <c r="A210" s="5"/>
      <c r="B210" s="5"/>
      <c r="C210" s="5"/>
      <c r="D210" s="5"/>
      <c r="E210" s="5"/>
      <c r="F210" s="5"/>
      <c r="G210" s="5"/>
      <c r="H210" s="5"/>
    </row>
    <row r="211" spans="1:8" ht="18" customHeight="1">
      <c r="A211" s="5"/>
      <c r="B211" s="5"/>
      <c r="C211" s="5"/>
      <c r="D211" s="5"/>
      <c r="E211" s="5"/>
      <c r="F211" s="5"/>
      <c r="G211" s="5"/>
      <c r="H211" s="5"/>
    </row>
    <row r="212" spans="1:8" ht="18" customHeight="1">
      <c r="A212" s="5"/>
      <c r="B212" s="5"/>
      <c r="C212" s="5"/>
      <c r="D212" s="5"/>
      <c r="E212" s="5"/>
      <c r="F212" s="5"/>
      <c r="G212" s="5"/>
      <c r="H212" s="5"/>
    </row>
    <row r="213" spans="1:8" ht="18" customHeight="1">
      <c r="A213" s="5"/>
      <c r="B213" s="5"/>
      <c r="C213" s="5"/>
      <c r="D213" s="5"/>
      <c r="E213" s="5"/>
      <c r="F213" s="5"/>
      <c r="G213" s="5"/>
      <c r="H213" s="5"/>
    </row>
    <row r="214" spans="1:8" ht="18" customHeight="1">
      <c r="A214" s="5"/>
      <c r="B214" s="5"/>
      <c r="C214" s="5"/>
      <c r="D214" s="5"/>
      <c r="E214" s="5"/>
      <c r="F214" s="5"/>
      <c r="G214" s="5"/>
      <c r="H214" s="5"/>
    </row>
    <row r="215" spans="1:8" ht="18" customHeight="1">
      <c r="A215" s="5"/>
      <c r="B215" s="5"/>
      <c r="C215" s="5"/>
      <c r="D215" s="5"/>
      <c r="E215" s="5"/>
      <c r="F215" s="5"/>
      <c r="G215" s="5"/>
      <c r="H215" s="5"/>
    </row>
    <row r="216" spans="1:8" ht="18" customHeight="1">
      <c r="A216" s="5"/>
      <c r="B216" s="5"/>
      <c r="C216" s="5"/>
      <c r="D216" s="5"/>
      <c r="E216" s="5"/>
      <c r="F216" s="5"/>
      <c r="G216" s="5"/>
      <c r="H216" s="5"/>
    </row>
    <row r="217" spans="1:8" ht="18" customHeight="1">
      <c r="A217" s="5"/>
      <c r="B217" s="5"/>
      <c r="C217" s="5"/>
      <c r="D217" s="5"/>
      <c r="E217" s="5"/>
      <c r="F217" s="5"/>
      <c r="G217" s="5"/>
      <c r="H217" s="5"/>
    </row>
    <row r="218" spans="1:8" ht="18" customHeight="1">
      <c r="A218" s="5"/>
      <c r="B218" s="5"/>
      <c r="C218" s="5"/>
      <c r="D218" s="5"/>
      <c r="E218" s="5"/>
      <c r="F218" s="5"/>
      <c r="G218" s="5"/>
      <c r="H218" s="5"/>
    </row>
    <row r="219" spans="1:8" ht="18" customHeight="1">
      <c r="A219" s="5"/>
      <c r="B219" s="5"/>
      <c r="C219" s="5"/>
      <c r="D219" s="5"/>
      <c r="E219" s="5"/>
      <c r="F219" s="5"/>
      <c r="G219" s="5"/>
      <c r="H219" s="5"/>
    </row>
    <row r="220" spans="1:8" ht="18" customHeight="1">
      <c r="A220" s="5"/>
      <c r="B220" s="5"/>
      <c r="C220" s="5"/>
      <c r="D220" s="5"/>
      <c r="E220" s="5"/>
      <c r="F220" s="5"/>
      <c r="G220" s="5"/>
      <c r="H220" s="5"/>
    </row>
    <row r="221" spans="1:8" ht="18" customHeight="1">
      <c r="A221" s="5"/>
      <c r="B221" s="5"/>
      <c r="C221" s="5"/>
      <c r="D221" s="5"/>
      <c r="E221" s="5"/>
      <c r="F221" s="5"/>
      <c r="G221" s="5"/>
      <c r="H221" s="5"/>
    </row>
    <row r="222" spans="1:8" ht="18" customHeight="1">
      <c r="A222" s="5"/>
      <c r="B222" s="5"/>
      <c r="C222" s="5"/>
      <c r="D222" s="5"/>
      <c r="E222" s="5"/>
      <c r="F222" s="5"/>
      <c r="G222" s="5"/>
      <c r="H222" s="5"/>
    </row>
    <row r="223" spans="1:8" ht="18" customHeight="1">
      <c r="A223" s="5"/>
      <c r="B223" s="5"/>
      <c r="C223" s="5"/>
      <c r="D223" s="5"/>
      <c r="E223" s="5"/>
      <c r="F223" s="5"/>
      <c r="G223" s="5"/>
      <c r="H223" s="5"/>
    </row>
    <row r="224" spans="1:8" ht="18" customHeight="1">
      <c r="A224" s="5"/>
      <c r="B224" s="5"/>
      <c r="C224" s="5"/>
      <c r="D224" s="5"/>
      <c r="E224" s="5"/>
      <c r="F224" s="5"/>
      <c r="G224" s="5"/>
      <c r="H224" s="5"/>
    </row>
    <row r="225" spans="1:8" ht="18" customHeight="1">
      <c r="A225" s="5"/>
      <c r="B225" s="5"/>
      <c r="C225" s="5"/>
      <c r="D225" s="5"/>
      <c r="E225" s="5"/>
      <c r="F225" s="5"/>
      <c r="G225" s="5"/>
      <c r="H225" s="5"/>
    </row>
    <row r="226" spans="1:8" ht="18" customHeight="1">
      <c r="A226" s="5"/>
      <c r="B226" s="5"/>
      <c r="C226" s="5"/>
      <c r="D226" s="5"/>
      <c r="E226" s="5"/>
      <c r="F226" s="5"/>
      <c r="G226" s="5"/>
      <c r="H226" s="5"/>
    </row>
    <row r="227" spans="1:8" ht="18" customHeight="1">
      <c r="A227" s="5"/>
      <c r="B227" s="5"/>
      <c r="C227" s="5"/>
      <c r="D227" s="5"/>
      <c r="E227" s="5"/>
      <c r="F227" s="5"/>
      <c r="G227" s="5"/>
      <c r="H227" s="5"/>
    </row>
    <row r="228" spans="1:8" ht="18" customHeight="1">
      <c r="A228" s="5"/>
      <c r="B228" s="5"/>
      <c r="C228" s="5"/>
      <c r="D228" s="5"/>
      <c r="E228" s="5"/>
      <c r="F228" s="5"/>
      <c r="G228" s="5"/>
      <c r="H228" s="5"/>
    </row>
    <row r="229" spans="1:8" ht="18" customHeight="1">
      <c r="A229" s="5"/>
      <c r="B229" s="5"/>
      <c r="C229" s="5"/>
      <c r="D229" s="5"/>
      <c r="E229" s="5"/>
      <c r="F229" s="5"/>
      <c r="G229" s="5"/>
      <c r="H229" s="5"/>
    </row>
    <row r="230" spans="1:8" ht="18" customHeight="1">
      <c r="A230" s="5"/>
      <c r="B230" s="5"/>
      <c r="C230" s="5"/>
      <c r="D230" s="5"/>
      <c r="E230" s="5"/>
      <c r="F230" s="5"/>
      <c r="G230" s="5"/>
      <c r="H230" s="5"/>
    </row>
    <row r="231" spans="1:8" ht="18" customHeight="1">
      <c r="A231" s="5"/>
      <c r="B231" s="5"/>
      <c r="C231" s="5"/>
      <c r="D231" s="5"/>
      <c r="E231" s="5"/>
      <c r="F231" s="5"/>
      <c r="G231" s="5"/>
      <c r="H231" s="5"/>
    </row>
    <row r="232" spans="1:8" ht="18" customHeight="1">
      <c r="A232" s="5"/>
      <c r="B232" s="5"/>
      <c r="C232" s="5"/>
      <c r="D232" s="5"/>
      <c r="E232" s="5"/>
      <c r="F232" s="5"/>
      <c r="G232" s="5"/>
      <c r="H232" s="5"/>
    </row>
    <row r="233" spans="1:8" ht="18" customHeight="1">
      <c r="A233" s="5"/>
      <c r="B233" s="5"/>
      <c r="C233" s="5"/>
      <c r="D233" s="5"/>
      <c r="E233" s="5"/>
      <c r="F233" s="5"/>
      <c r="G233" s="5"/>
      <c r="H233" s="5"/>
    </row>
    <row r="234" spans="1:8" ht="18" customHeight="1">
      <c r="A234" s="5"/>
      <c r="B234" s="5"/>
      <c r="C234" s="5"/>
      <c r="D234" s="5"/>
      <c r="E234" s="5"/>
      <c r="F234" s="5"/>
      <c r="G234" s="5"/>
      <c r="H234" s="5"/>
    </row>
    <row r="235" spans="1:8" ht="18" customHeight="1">
      <c r="A235" s="5"/>
      <c r="B235" s="5"/>
      <c r="C235" s="5"/>
      <c r="D235" s="5"/>
      <c r="E235" s="5"/>
      <c r="F235" s="5"/>
      <c r="G235" s="5"/>
      <c r="H235" s="5"/>
    </row>
    <row r="236" spans="1:8" ht="18" customHeight="1">
      <c r="A236" s="5"/>
      <c r="B236" s="5"/>
      <c r="C236" s="5"/>
      <c r="D236" s="5"/>
      <c r="E236" s="5"/>
      <c r="F236" s="5"/>
      <c r="G236" s="5"/>
      <c r="H236" s="5"/>
    </row>
    <row r="237" spans="1:8" ht="18" customHeight="1">
      <c r="A237" s="5"/>
      <c r="B237" s="5"/>
      <c r="C237" s="5"/>
      <c r="D237" s="5"/>
      <c r="E237" s="5"/>
      <c r="F237" s="5"/>
      <c r="G237" s="5"/>
      <c r="H237" s="5"/>
    </row>
    <row r="238" spans="1:8" ht="18" customHeight="1">
      <c r="A238" s="5"/>
      <c r="B238" s="5"/>
      <c r="C238" s="5"/>
      <c r="D238" s="5"/>
      <c r="E238" s="5"/>
      <c r="F238" s="5"/>
      <c r="G238" s="5"/>
      <c r="H238" s="5"/>
    </row>
    <row r="239" spans="1:8" ht="18" customHeight="1">
      <c r="A239" s="5"/>
      <c r="B239" s="5"/>
      <c r="C239" s="5"/>
      <c r="D239" s="5"/>
      <c r="E239" s="5"/>
      <c r="F239" s="5"/>
      <c r="G239" s="5"/>
      <c r="H239" s="5"/>
    </row>
    <row r="240" spans="1:8" ht="18" customHeight="1">
      <c r="A240" s="5"/>
      <c r="B240" s="5"/>
      <c r="C240" s="5"/>
      <c r="D240" s="5"/>
      <c r="E240" s="5"/>
      <c r="F240" s="5"/>
      <c r="G240" s="5"/>
      <c r="H240" s="5"/>
    </row>
    <row r="241" spans="1:8" ht="18" customHeight="1">
      <c r="A241" s="5"/>
      <c r="B241" s="5"/>
      <c r="C241" s="5"/>
      <c r="D241" s="5"/>
      <c r="E241" s="5"/>
      <c r="F241" s="5"/>
      <c r="G241" s="5"/>
      <c r="H241" s="5"/>
    </row>
    <row r="242" spans="1:8" ht="18" customHeight="1">
      <c r="A242" s="5"/>
      <c r="B242" s="5"/>
      <c r="C242" s="5"/>
      <c r="D242" s="5"/>
      <c r="E242" s="5"/>
      <c r="F242" s="5"/>
      <c r="G242" s="5"/>
      <c r="H242" s="5"/>
    </row>
    <row r="243" spans="1:8" ht="18" customHeight="1">
      <c r="A243" s="5"/>
      <c r="B243" s="5"/>
      <c r="C243" s="5"/>
      <c r="D243" s="5"/>
      <c r="E243" s="5"/>
      <c r="F243" s="5"/>
      <c r="G243" s="5"/>
      <c r="H243" s="5"/>
    </row>
    <row r="244" spans="1:8" ht="18" customHeight="1">
      <c r="A244" s="5"/>
      <c r="B244" s="5"/>
      <c r="C244" s="5"/>
      <c r="D244" s="5"/>
      <c r="E244" s="5"/>
      <c r="F244" s="5"/>
      <c r="G244" s="5"/>
      <c r="H244" s="5"/>
    </row>
    <row r="245" spans="1:8" ht="18" customHeight="1">
      <c r="A245" s="5"/>
      <c r="B245" s="5"/>
      <c r="C245" s="5"/>
      <c r="D245" s="5"/>
      <c r="E245" s="5"/>
      <c r="F245" s="5"/>
      <c r="G245" s="5"/>
      <c r="H245" s="5"/>
    </row>
    <row r="246" spans="1:8" ht="18" customHeight="1">
      <c r="A246" s="5"/>
      <c r="B246" s="5"/>
      <c r="C246" s="5"/>
      <c r="D246" s="5"/>
      <c r="E246" s="5"/>
      <c r="F246" s="5"/>
      <c r="G246" s="5"/>
      <c r="H246" s="5"/>
    </row>
    <row r="247" spans="1:8" ht="18" customHeight="1">
      <c r="A247" s="5"/>
      <c r="B247" s="5"/>
      <c r="C247" s="5"/>
      <c r="D247" s="5"/>
      <c r="E247" s="5"/>
      <c r="F247" s="5"/>
      <c r="G247" s="5"/>
      <c r="H247" s="5"/>
    </row>
    <row r="248" spans="1:8" ht="18" customHeight="1">
      <c r="A248" s="5"/>
      <c r="B248" s="5"/>
      <c r="C248" s="5"/>
      <c r="D248" s="5"/>
      <c r="E248" s="5"/>
      <c r="F248" s="5"/>
      <c r="G248" s="5"/>
      <c r="H248" s="5"/>
    </row>
    <row r="249" spans="1:8" ht="18" customHeight="1">
      <c r="A249" s="5"/>
      <c r="B249" s="5"/>
      <c r="C249" s="5"/>
      <c r="D249" s="5"/>
      <c r="E249" s="5"/>
      <c r="F249" s="5"/>
      <c r="G249" s="5"/>
      <c r="H249" s="5"/>
    </row>
    <row r="250" spans="1:8" ht="18" customHeight="1">
      <c r="A250" s="5"/>
      <c r="B250" s="5"/>
      <c r="C250" s="5"/>
      <c r="D250" s="5"/>
      <c r="E250" s="5"/>
      <c r="F250" s="5"/>
      <c r="G250" s="5"/>
      <c r="H250" s="5"/>
    </row>
    <row r="251" spans="1:8" ht="18" customHeight="1">
      <c r="A251" s="5"/>
      <c r="B251" s="5"/>
      <c r="C251" s="5"/>
      <c r="D251" s="5"/>
      <c r="E251" s="5"/>
      <c r="F251" s="5"/>
      <c r="G251" s="5"/>
      <c r="H251" s="5"/>
    </row>
    <row r="252" spans="1:8" ht="18" customHeight="1">
      <c r="A252" s="5"/>
      <c r="B252" s="5"/>
      <c r="C252" s="5"/>
      <c r="D252" s="5"/>
      <c r="E252" s="5"/>
      <c r="F252" s="5"/>
      <c r="G252" s="5"/>
      <c r="H252" s="5"/>
    </row>
    <row r="253" spans="1:8" ht="18" customHeight="1">
      <c r="A253" s="5"/>
      <c r="B253" s="5"/>
      <c r="C253" s="5"/>
      <c r="D253" s="5"/>
      <c r="E253" s="5"/>
      <c r="F253" s="5"/>
      <c r="G253" s="5"/>
      <c r="H253" s="5"/>
    </row>
    <row r="254" spans="1:8" ht="18" customHeight="1">
      <c r="A254" s="5"/>
      <c r="B254" s="5"/>
      <c r="C254" s="5"/>
      <c r="D254" s="5"/>
      <c r="E254" s="5"/>
      <c r="F254" s="5"/>
      <c r="G254" s="5"/>
      <c r="H254" s="5"/>
    </row>
    <row r="255" spans="1:8" ht="18" customHeight="1">
      <c r="A255" s="5"/>
      <c r="B255" s="5"/>
      <c r="C255" s="5"/>
      <c r="D255" s="5"/>
      <c r="E255" s="5"/>
      <c r="F255" s="5"/>
      <c r="G255" s="5"/>
      <c r="H255" s="5"/>
    </row>
    <row r="256" spans="1:8" ht="18" customHeight="1">
      <c r="A256" s="5"/>
      <c r="B256" s="5"/>
      <c r="C256" s="5"/>
      <c r="D256" s="5"/>
      <c r="E256" s="5"/>
      <c r="F256" s="5"/>
      <c r="G256" s="5"/>
      <c r="H256" s="5"/>
    </row>
    <row r="257" spans="1:8" ht="18" customHeight="1">
      <c r="A257" s="5"/>
      <c r="B257" s="5"/>
      <c r="C257" s="5"/>
      <c r="D257" s="5"/>
      <c r="E257" s="5"/>
      <c r="F257" s="5"/>
      <c r="G257" s="5"/>
      <c r="H257" s="5"/>
    </row>
    <row r="258" spans="1:8" ht="18" customHeight="1">
      <c r="A258" s="5"/>
      <c r="B258" s="5"/>
      <c r="C258" s="5"/>
      <c r="D258" s="5"/>
      <c r="E258" s="5"/>
      <c r="F258" s="5"/>
      <c r="G258" s="5"/>
      <c r="H258" s="5"/>
    </row>
    <row r="259" spans="1:8" ht="18" customHeight="1">
      <c r="A259" s="5"/>
      <c r="B259" s="5"/>
      <c r="C259" s="5"/>
      <c r="D259" s="5"/>
      <c r="E259" s="5"/>
      <c r="F259" s="5"/>
      <c r="G259" s="5"/>
      <c r="H259" s="5"/>
    </row>
    <row r="260" spans="1:8" ht="18" customHeight="1">
      <c r="A260" s="5"/>
      <c r="B260" s="5"/>
      <c r="C260" s="5"/>
      <c r="D260" s="5"/>
      <c r="E260" s="5"/>
      <c r="F260" s="5"/>
      <c r="G260" s="5"/>
      <c r="H260" s="5"/>
    </row>
    <row r="261" spans="1:8" ht="18" customHeight="1">
      <c r="A261" s="5"/>
      <c r="B261" s="5"/>
      <c r="C261" s="5"/>
      <c r="D261" s="5"/>
      <c r="E261" s="5"/>
      <c r="F261" s="5"/>
      <c r="G261" s="5"/>
      <c r="H261" s="5"/>
    </row>
    <row r="262" spans="1:8" ht="18" customHeight="1">
      <c r="A262" s="5"/>
      <c r="B262" s="5"/>
      <c r="C262" s="5"/>
      <c r="D262" s="5"/>
      <c r="E262" s="5"/>
      <c r="F262" s="5"/>
      <c r="G262" s="5"/>
      <c r="H262" s="5"/>
    </row>
    <row r="263" spans="1:8" ht="18" customHeight="1">
      <c r="A263" s="5"/>
      <c r="B263" s="5"/>
      <c r="C263" s="5"/>
      <c r="D263" s="5"/>
      <c r="E263" s="5"/>
      <c r="F263" s="5"/>
      <c r="G263" s="5"/>
      <c r="H263" s="5"/>
    </row>
    <row r="264" spans="1:8" ht="18" customHeight="1">
      <c r="A264" s="5"/>
      <c r="B264" s="5"/>
      <c r="C264" s="5"/>
      <c r="D264" s="5"/>
      <c r="E264" s="5"/>
      <c r="F264" s="5"/>
      <c r="G264" s="5"/>
      <c r="H264" s="5"/>
    </row>
    <row r="265" spans="1:8" ht="18" customHeight="1">
      <c r="A265" s="5"/>
      <c r="B265" s="5"/>
      <c r="C265" s="5"/>
      <c r="D265" s="5"/>
      <c r="E265" s="5"/>
      <c r="F265" s="5"/>
      <c r="G265" s="5"/>
      <c r="H265" s="5"/>
    </row>
    <row r="266" spans="1:8" ht="18" customHeight="1">
      <c r="A266" s="5"/>
      <c r="B266" s="5"/>
      <c r="C266" s="5"/>
      <c r="D266" s="5"/>
      <c r="E266" s="5"/>
      <c r="F266" s="5"/>
      <c r="G266" s="5"/>
      <c r="H266" s="5"/>
    </row>
    <row r="267" spans="1:8" ht="18" customHeight="1">
      <c r="A267" s="5"/>
      <c r="B267" s="5"/>
      <c r="C267" s="5"/>
      <c r="D267" s="5"/>
      <c r="E267" s="5"/>
      <c r="F267" s="5"/>
      <c r="G267" s="5"/>
      <c r="H267" s="5"/>
    </row>
    <row r="268" spans="1:8" ht="18" customHeight="1">
      <c r="A268" s="5"/>
      <c r="B268" s="5"/>
      <c r="C268" s="5"/>
      <c r="D268" s="5"/>
      <c r="E268" s="5"/>
      <c r="F268" s="5"/>
      <c r="G268" s="5"/>
      <c r="H268" s="5"/>
    </row>
    <row r="269" spans="1:8" ht="18" customHeight="1">
      <c r="A269" s="5"/>
      <c r="B269" s="5"/>
      <c r="C269" s="5"/>
      <c r="D269" s="5"/>
      <c r="E269" s="5"/>
      <c r="F269" s="5"/>
      <c r="G269" s="5"/>
      <c r="H269" s="5"/>
    </row>
    <row r="270" spans="1:8" ht="18" customHeight="1">
      <c r="A270" s="5"/>
      <c r="B270" s="5"/>
      <c r="C270" s="5"/>
      <c r="D270" s="5"/>
      <c r="E270" s="5"/>
      <c r="F270" s="5"/>
      <c r="G270" s="5"/>
      <c r="H270" s="5"/>
    </row>
    <row r="271" spans="1:8" ht="18" customHeight="1">
      <c r="A271" s="5"/>
      <c r="B271" s="5"/>
      <c r="C271" s="5"/>
      <c r="D271" s="5"/>
      <c r="E271" s="5"/>
      <c r="F271" s="5"/>
      <c r="G271" s="5"/>
      <c r="H271" s="5"/>
    </row>
    <row r="272" spans="1:8" ht="18" customHeight="1">
      <c r="A272" s="5"/>
      <c r="B272" s="5"/>
      <c r="C272" s="5"/>
      <c r="D272" s="5"/>
      <c r="E272" s="5"/>
      <c r="F272" s="5"/>
      <c r="G272" s="5"/>
      <c r="H272" s="5"/>
    </row>
    <row r="273" spans="1:8" ht="18" customHeight="1">
      <c r="A273" s="5"/>
      <c r="B273" s="5"/>
      <c r="C273" s="5"/>
      <c r="D273" s="5"/>
      <c r="E273" s="5"/>
      <c r="F273" s="5"/>
      <c r="G273" s="5"/>
      <c r="H273" s="5"/>
    </row>
    <row r="274" spans="1:8" ht="18" customHeight="1">
      <c r="A274" s="5"/>
      <c r="B274" s="5"/>
      <c r="C274" s="5"/>
      <c r="D274" s="5"/>
      <c r="E274" s="5"/>
      <c r="F274" s="5"/>
      <c r="G274" s="5"/>
      <c r="H274" s="5"/>
    </row>
    <row r="275" spans="1:8" ht="18" customHeight="1">
      <c r="A275" s="5"/>
      <c r="B275" s="5"/>
      <c r="C275" s="5"/>
      <c r="D275" s="5"/>
      <c r="E275" s="5"/>
      <c r="F275" s="5"/>
      <c r="G275" s="5"/>
      <c r="H275" s="5"/>
    </row>
    <row r="276" spans="1:8" ht="18" customHeight="1">
      <c r="A276" s="5"/>
      <c r="B276" s="5"/>
      <c r="C276" s="5"/>
      <c r="D276" s="5"/>
      <c r="E276" s="5"/>
      <c r="F276" s="5"/>
      <c r="G276" s="5"/>
      <c r="H276" s="5"/>
    </row>
    <row r="277" spans="1:8" ht="18" customHeight="1">
      <c r="A277" s="5"/>
      <c r="B277" s="5"/>
      <c r="C277" s="5"/>
      <c r="D277" s="5"/>
      <c r="E277" s="5"/>
      <c r="F277" s="5"/>
      <c r="G277" s="5"/>
      <c r="H277" s="5"/>
    </row>
    <row r="278" spans="1:8" ht="18" customHeight="1">
      <c r="A278" s="5"/>
      <c r="B278" s="5"/>
      <c r="C278" s="5"/>
      <c r="D278" s="5"/>
      <c r="E278" s="5"/>
      <c r="F278" s="5"/>
      <c r="G278" s="5"/>
      <c r="H278" s="5"/>
    </row>
    <row r="279" spans="1:8" ht="18" customHeight="1">
      <c r="A279" s="5"/>
      <c r="B279" s="5"/>
      <c r="C279" s="5"/>
      <c r="D279" s="5"/>
      <c r="E279" s="5"/>
      <c r="F279" s="5"/>
      <c r="G279" s="5"/>
      <c r="H279" s="5"/>
    </row>
    <row r="280" spans="1:8" ht="18" customHeight="1">
      <c r="A280" s="5"/>
      <c r="B280" s="5"/>
      <c r="C280" s="5"/>
      <c r="D280" s="5"/>
      <c r="E280" s="5"/>
      <c r="F280" s="5"/>
      <c r="G280" s="5"/>
      <c r="H280" s="5"/>
    </row>
    <row r="281" spans="1:8" ht="18" customHeight="1">
      <c r="A281" s="5"/>
      <c r="B281" s="5"/>
      <c r="C281" s="5"/>
      <c r="D281" s="5"/>
      <c r="E281" s="5"/>
      <c r="F281" s="5"/>
      <c r="G281" s="5"/>
      <c r="H281" s="5"/>
    </row>
    <row r="282" spans="1:8" ht="18" customHeight="1">
      <c r="A282" s="5"/>
      <c r="B282" s="5"/>
      <c r="C282" s="5"/>
      <c r="D282" s="5"/>
      <c r="E282" s="5"/>
      <c r="F282" s="5"/>
      <c r="G282" s="5"/>
      <c r="H282" s="5"/>
    </row>
    <row r="283" spans="1:8" ht="18" customHeight="1">
      <c r="A283" s="5"/>
      <c r="B283" s="5"/>
      <c r="C283" s="5"/>
      <c r="D283" s="5"/>
      <c r="E283" s="5"/>
      <c r="F283" s="5"/>
      <c r="G283" s="5"/>
      <c r="H283" s="5"/>
    </row>
    <row r="284" spans="1:8" ht="18" customHeight="1">
      <c r="A284" s="5"/>
      <c r="B284" s="5"/>
      <c r="C284" s="5"/>
      <c r="D284" s="5"/>
      <c r="E284" s="5"/>
      <c r="F284" s="5"/>
      <c r="G284" s="5"/>
      <c r="H284" s="5"/>
    </row>
    <row r="285" spans="1:8" ht="18" customHeight="1">
      <c r="A285" s="5"/>
      <c r="B285" s="5"/>
      <c r="C285" s="5"/>
      <c r="D285" s="5"/>
      <c r="E285" s="5"/>
      <c r="F285" s="5"/>
      <c r="G285" s="5"/>
      <c r="H285" s="5"/>
    </row>
    <row r="286" spans="1:8" ht="18" customHeight="1">
      <c r="A286" s="5"/>
      <c r="B286" s="5"/>
      <c r="C286" s="5"/>
      <c r="D286" s="5"/>
      <c r="E286" s="5"/>
      <c r="F286" s="5"/>
      <c r="G286" s="5"/>
      <c r="H286" s="5"/>
    </row>
    <row r="287" spans="1:8" ht="18" customHeight="1">
      <c r="A287" s="5"/>
      <c r="B287" s="5"/>
      <c r="C287" s="5"/>
      <c r="D287" s="5"/>
      <c r="E287" s="5"/>
      <c r="F287" s="5"/>
      <c r="G287" s="5"/>
      <c r="H287" s="5"/>
    </row>
    <row r="288" spans="1:8" ht="18" customHeight="1">
      <c r="A288" s="5"/>
      <c r="B288" s="5"/>
      <c r="C288" s="5"/>
      <c r="D288" s="5"/>
      <c r="E288" s="5"/>
      <c r="F288" s="5"/>
      <c r="G288" s="5"/>
      <c r="H288" s="5"/>
    </row>
    <row r="289" spans="1:8" ht="18" customHeight="1">
      <c r="A289" s="5"/>
      <c r="B289" s="5"/>
      <c r="C289" s="5"/>
      <c r="D289" s="5"/>
      <c r="E289" s="5"/>
      <c r="F289" s="5"/>
      <c r="G289" s="5"/>
      <c r="H289" s="5"/>
    </row>
    <row r="290" spans="1:8" ht="18" customHeight="1">
      <c r="A290" s="5"/>
      <c r="B290" s="5"/>
      <c r="C290" s="5"/>
      <c r="D290" s="5"/>
      <c r="E290" s="5"/>
      <c r="F290" s="5"/>
      <c r="G290" s="5"/>
      <c r="H290" s="5"/>
    </row>
    <row r="291" spans="1:8" ht="18" customHeight="1">
      <c r="A291" s="5"/>
      <c r="B291" s="5"/>
      <c r="C291" s="5"/>
      <c r="D291" s="5"/>
      <c r="E291" s="5"/>
      <c r="F291" s="5"/>
      <c r="G291" s="5"/>
      <c r="H291" s="5"/>
    </row>
    <row r="292" spans="1:8" ht="18" customHeight="1">
      <c r="A292" s="5"/>
      <c r="B292" s="5"/>
      <c r="C292" s="5"/>
      <c r="D292" s="5"/>
      <c r="E292" s="5"/>
      <c r="F292" s="5"/>
      <c r="G292" s="5"/>
      <c r="H292" s="5"/>
    </row>
    <row r="293" spans="1:8" ht="18" customHeight="1">
      <c r="A293" s="5"/>
      <c r="B293" s="5"/>
      <c r="C293" s="5"/>
      <c r="D293" s="5"/>
      <c r="E293" s="5"/>
      <c r="F293" s="5"/>
      <c r="G293" s="5"/>
      <c r="H293" s="5"/>
    </row>
    <row r="294" spans="1:8" ht="18" customHeight="1">
      <c r="A294" s="5"/>
      <c r="B294" s="5"/>
      <c r="C294" s="5"/>
      <c r="D294" s="5"/>
      <c r="E294" s="5"/>
      <c r="F294" s="5"/>
      <c r="G294" s="5"/>
      <c r="H294" s="5"/>
    </row>
    <row r="295" spans="1:8" ht="18" customHeight="1">
      <c r="A295" s="5"/>
      <c r="B295" s="5"/>
      <c r="C295" s="5"/>
      <c r="D295" s="5"/>
      <c r="E295" s="5"/>
      <c r="F295" s="5"/>
      <c r="G295" s="5"/>
      <c r="H295" s="5"/>
    </row>
    <row r="296" spans="1:8" ht="18" customHeight="1">
      <c r="A296" s="5"/>
      <c r="B296" s="5"/>
      <c r="C296" s="5"/>
      <c r="D296" s="5"/>
      <c r="E296" s="5"/>
      <c r="F296" s="5"/>
      <c r="G296" s="5"/>
      <c r="H296" s="5"/>
    </row>
    <row r="297" spans="1:8" ht="18" customHeight="1">
      <c r="A297" s="5"/>
      <c r="B297" s="5"/>
      <c r="C297" s="5"/>
      <c r="D297" s="5"/>
      <c r="E297" s="5"/>
      <c r="F297" s="5"/>
      <c r="G297" s="5"/>
      <c r="H297" s="5"/>
    </row>
    <row r="298" spans="1:8" ht="18" customHeight="1">
      <c r="A298" s="5"/>
      <c r="B298" s="5"/>
      <c r="C298" s="5"/>
      <c r="D298" s="5"/>
      <c r="E298" s="5"/>
      <c r="F298" s="5"/>
      <c r="G298" s="5"/>
      <c r="H298" s="5"/>
    </row>
    <row r="299" spans="1:8" ht="18" customHeight="1">
      <c r="A299" s="5"/>
      <c r="B299" s="5"/>
      <c r="C299" s="5"/>
      <c r="D299" s="5"/>
      <c r="E299" s="5"/>
      <c r="F299" s="5"/>
      <c r="G299" s="5"/>
      <c r="H299" s="5"/>
    </row>
    <row r="300" spans="1:8" ht="18" customHeight="1">
      <c r="A300" s="5"/>
      <c r="B300" s="5"/>
      <c r="C300" s="5"/>
      <c r="D300" s="5"/>
      <c r="E300" s="5"/>
      <c r="F300" s="5"/>
      <c r="G300" s="5"/>
      <c r="H300" s="5"/>
    </row>
    <row r="301" spans="1:8" ht="18" customHeight="1">
      <c r="A301" s="5"/>
      <c r="B301" s="5"/>
      <c r="C301" s="5"/>
      <c r="D301" s="5"/>
      <c r="E301" s="5"/>
      <c r="F301" s="5"/>
      <c r="G301" s="5"/>
      <c r="H301" s="5"/>
    </row>
    <row r="302" spans="1:8" ht="18" customHeight="1">
      <c r="A302" s="5"/>
      <c r="B302" s="5"/>
      <c r="C302" s="5"/>
      <c r="D302" s="5"/>
      <c r="E302" s="5"/>
      <c r="F302" s="5"/>
      <c r="G302" s="5"/>
      <c r="H302" s="5"/>
    </row>
    <row r="303" spans="1:8" ht="18" customHeight="1">
      <c r="A303" s="5"/>
      <c r="B303" s="5"/>
      <c r="C303" s="5"/>
      <c r="D303" s="5"/>
      <c r="E303" s="5"/>
      <c r="F303" s="5"/>
      <c r="G303" s="5"/>
      <c r="H303" s="5"/>
    </row>
    <row r="304" spans="1:8" ht="18" customHeight="1">
      <c r="A304" s="5"/>
      <c r="B304" s="5"/>
      <c r="C304" s="5"/>
      <c r="D304" s="5"/>
      <c r="E304" s="5"/>
      <c r="F304" s="5"/>
      <c r="G304" s="5"/>
      <c r="H304" s="5"/>
    </row>
    <row r="305" spans="1:8" ht="18" customHeight="1">
      <c r="A305" s="5"/>
      <c r="B305" s="5"/>
      <c r="C305" s="5"/>
      <c r="D305" s="5"/>
      <c r="E305" s="5"/>
      <c r="F305" s="5"/>
      <c r="G305" s="5"/>
      <c r="H305" s="5"/>
    </row>
    <row r="306" spans="1:8" ht="18" customHeight="1">
      <c r="A306" s="5"/>
      <c r="B306" s="5"/>
      <c r="C306" s="5"/>
      <c r="D306" s="5"/>
      <c r="E306" s="5"/>
      <c r="F306" s="5"/>
      <c r="G306" s="5"/>
      <c r="H306" s="5"/>
    </row>
    <row r="307" spans="1:8" ht="18" customHeight="1">
      <c r="A307" s="5"/>
      <c r="B307" s="5"/>
      <c r="C307" s="5"/>
      <c r="D307" s="5"/>
      <c r="E307" s="5"/>
      <c r="F307" s="5"/>
      <c r="G307" s="5"/>
      <c r="H307" s="5"/>
    </row>
    <row r="308" spans="1:8" ht="18" customHeight="1">
      <c r="A308" s="5"/>
      <c r="B308" s="5"/>
      <c r="C308" s="5"/>
      <c r="D308" s="5"/>
      <c r="E308" s="5"/>
      <c r="F308" s="5"/>
      <c r="G308" s="5"/>
      <c r="H308" s="5"/>
    </row>
    <row r="309" spans="1:8" ht="18" customHeight="1">
      <c r="A309" s="5"/>
      <c r="B309" s="5"/>
      <c r="C309" s="5"/>
      <c r="D309" s="5"/>
      <c r="E309" s="5"/>
      <c r="F309" s="5"/>
      <c r="G309" s="5"/>
      <c r="H309" s="5"/>
    </row>
    <row r="310" spans="1:8" ht="18" customHeight="1">
      <c r="A310" s="5"/>
      <c r="B310" s="5"/>
      <c r="C310" s="5"/>
      <c r="D310" s="5"/>
      <c r="E310" s="5"/>
      <c r="F310" s="5"/>
      <c r="G310" s="5"/>
      <c r="H310" s="5"/>
    </row>
    <row r="311" spans="1:8" ht="18" customHeight="1">
      <c r="A311" s="5"/>
      <c r="B311" s="5"/>
      <c r="C311" s="5"/>
      <c r="D311" s="5"/>
      <c r="E311" s="5"/>
      <c r="F311" s="5"/>
      <c r="G311" s="5"/>
      <c r="H311" s="5"/>
    </row>
    <row r="312" spans="1:8" ht="18" customHeight="1">
      <c r="A312" s="5"/>
      <c r="B312" s="5"/>
      <c r="C312" s="5"/>
      <c r="D312" s="5"/>
      <c r="E312" s="5"/>
      <c r="F312" s="5"/>
      <c r="G312" s="5"/>
      <c r="H312" s="5"/>
    </row>
    <row r="313" spans="1:8" ht="18" customHeight="1">
      <c r="A313" s="5"/>
      <c r="B313" s="5"/>
      <c r="C313" s="5"/>
      <c r="D313" s="5"/>
      <c r="E313" s="5"/>
      <c r="F313" s="5"/>
      <c r="G313" s="5"/>
      <c r="H313" s="5"/>
    </row>
    <row r="314" spans="1:8" ht="18" customHeight="1">
      <c r="A314" s="5"/>
      <c r="B314" s="5"/>
      <c r="C314" s="5"/>
      <c r="D314" s="5"/>
      <c r="E314" s="5"/>
      <c r="F314" s="5"/>
      <c r="G314" s="5"/>
      <c r="H314" s="5"/>
    </row>
    <row r="315" spans="1:8" ht="18" customHeight="1">
      <c r="A315" s="5"/>
      <c r="B315" s="5"/>
      <c r="C315" s="5"/>
      <c r="D315" s="5"/>
      <c r="E315" s="5"/>
      <c r="F315" s="5"/>
      <c r="G315" s="5"/>
      <c r="H315" s="5"/>
    </row>
    <row r="316" spans="1:8" ht="18" customHeight="1">
      <c r="A316" s="5"/>
      <c r="B316" s="5"/>
      <c r="C316" s="5"/>
      <c r="D316" s="5"/>
      <c r="E316" s="5"/>
      <c r="F316" s="5"/>
      <c r="G316" s="5"/>
      <c r="H316" s="5"/>
    </row>
    <row r="317" spans="1:8" ht="18" customHeight="1">
      <c r="A317" s="5"/>
      <c r="B317" s="5"/>
      <c r="C317" s="5"/>
      <c r="D317" s="5"/>
      <c r="E317" s="5"/>
      <c r="F317" s="5"/>
      <c r="G317" s="5"/>
      <c r="H317" s="5"/>
    </row>
    <row r="318" spans="1:8" ht="18" customHeight="1">
      <c r="A318" s="5"/>
      <c r="B318" s="5"/>
      <c r="C318" s="5"/>
      <c r="D318" s="5"/>
      <c r="E318" s="5"/>
      <c r="F318" s="5"/>
      <c r="G318" s="5"/>
      <c r="H318" s="5"/>
    </row>
    <row r="319" spans="1:8" ht="18" customHeight="1">
      <c r="A319" s="5"/>
      <c r="B319" s="5"/>
      <c r="C319" s="5"/>
      <c r="D319" s="5"/>
      <c r="E319" s="5"/>
      <c r="F319" s="5"/>
      <c r="G319" s="5"/>
      <c r="H319" s="5"/>
    </row>
    <row r="320" spans="1:8" ht="18" customHeight="1">
      <c r="A320" s="5"/>
      <c r="B320" s="5"/>
      <c r="C320" s="5"/>
      <c r="D320" s="5"/>
      <c r="E320" s="5"/>
      <c r="F320" s="5"/>
      <c r="G320" s="5"/>
      <c r="H320" s="5"/>
    </row>
    <row r="321" spans="1:8" ht="18" customHeight="1">
      <c r="A321" s="5"/>
      <c r="B321" s="5"/>
      <c r="C321" s="5"/>
      <c r="D321" s="5"/>
      <c r="E321" s="5"/>
      <c r="F321" s="5"/>
      <c r="G321" s="5"/>
      <c r="H321" s="5"/>
    </row>
    <row r="322" spans="1:8" ht="18" customHeight="1">
      <c r="A322" s="5"/>
      <c r="B322" s="5"/>
      <c r="C322" s="5"/>
      <c r="D322" s="5"/>
      <c r="E322" s="5"/>
      <c r="F322" s="5"/>
      <c r="G322" s="5"/>
      <c r="H322" s="5"/>
    </row>
    <row r="323" spans="1:8" ht="18" customHeight="1">
      <c r="A323" s="5"/>
      <c r="B323" s="5"/>
      <c r="C323" s="5"/>
      <c r="D323" s="5"/>
      <c r="E323" s="5"/>
      <c r="F323" s="5"/>
      <c r="G323" s="5"/>
      <c r="H323" s="5"/>
    </row>
    <row r="324" spans="1:8" ht="18" customHeight="1">
      <c r="A324" s="5"/>
      <c r="B324" s="5"/>
      <c r="C324" s="5"/>
      <c r="D324" s="5"/>
      <c r="E324" s="5"/>
      <c r="F324" s="5"/>
      <c r="G324" s="5"/>
      <c r="H324" s="5"/>
    </row>
    <row r="325" spans="1:8" ht="18" customHeight="1">
      <c r="A325" s="5"/>
      <c r="B325" s="5"/>
      <c r="C325" s="5"/>
      <c r="D325" s="5"/>
      <c r="E325" s="5"/>
      <c r="F325" s="5"/>
      <c r="G325" s="5"/>
      <c r="H325" s="5"/>
    </row>
    <row r="326" spans="1:8" ht="18" customHeight="1">
      <c r="A326" s="5"/>
      <c r="B326" s="5"/>
      <c r="C326" s="5"/>
      <c r="D326" s="5"/>
      <c r="E326" s="5"/>
      <c r="F326" s="5"/>
      <c r="G326" s="5"/>
      <c r="H326" s="5"/>
    </row>
    <row r="327" spans="1:8" ht="18" customHeight="1">
      <c r="A327" s="5"/>
      <c r="B327" s="5"/>
      <c r="C327" s="5"/>
      <c r="D327" s="5"/>
      <c r="E327" s="5"/>
      <c r="F327" s="5"/>
      <c r="G327" s="5"/>
      <c r="H327" s="5"/>
    </row>
    <row r="328" spans="1:8" ht="18" customHeight="1">
      <c r="A328" s="5"/>
      <c r="B328" s="5"/>
      <c r="C328" s="5"/>
      <c r="D328" s="5"/>
      <c r="E328" s="5"/>
      <c r="F328" s="5"/>
      <c r="G328" s="5"/>
      <c r="H328" s="5"/>
    </row>
    <row r="329" spans="1:8" ht="18" customHeight="1">
      <c r="A329" s="5"/>
      <c r="B329" s="5"/>
      <c r="C329" s="5"/>
      <c r="D329" s="5"/>
      <c r="E329" s="5"/>
      <c r="F329" s="5"/>
      <c r="G329" s="5"/>
      <c r="H329" s="5"/>
    </row>
    <row r="330" spans="1:8" ht="18" customHeight="1">
      <c r="A330" s="5"/>
      <c r="B330" s="5"/>
      <c r="C330" s="5"/>
      <c r="D330" s="5"/>
      <c r="E330" s="5"/>
      <c r="F330" s="5"/>
      <c r="G330" s="5"/>
      <c r="H330" s="5"/>
    </row>
    <row r="331" spans="1:8" ht="18" customHeight="1">
      <c r="A331" s="5"/>
      <c r="B331" s="5"/>
      <c r="C331" s="5"/>
      <c r="D331" s="5"/>
      <c r="E331" s="5"/>
      <c r="F331" s="5"/>
      <c r="G331" s="5"/>
      <c r="H331" s="5"/>
    </row>
    <row r="332" spans="1:8" ht="18" customHeight="1">
      <c r="A332" s="5"/>
      <c r="B332" s="5"/>
      <c r="C332" s="5"/>
      <c r="D332" s="5"/>
      <c r="E332" s="5"/>
      <c r="F332" s="5"/>
      <c r="G332" s="5"/>
      <c r="H332" s="5"/>
    </row>
    <row r="333" spans="1:8" ht="18" customHeight="1">
      <c r="A333" s="5"/>
      <c r="B333" s="5"/>
      <c r="C333" s="5"/>
      <c r="D333" s="5"/>
      <c r="E333" s="5"/>
      <c r="F333" s="5"/>
      <c r="G333" s="5"/>
      <c r="H333" s="5"/>
    </row>
    <row r="334" spans="1:8" ht="18" customHeight="1">
      <c r="A334" s="5"/>
      <c r="B334" s="5"/>
      <c r="C334" s="5"/>
      <c r="D334" s="5"/>
      <c r="E334" s="5"/>
      <c r="F334" s="5"/>
      <c r="G334" s="5"/>
      <c r="H334" s="5"/>
    </row>
    <row r="335" spans="1:8" ht="18" customHeight="1">
      <c r="A335" s="5"/>
      <c r="B335" s="5"/>
      <c r="C335" s="5"/>
      <c r="D335" s="5"/>
      <c r="E335" s="5"/>
      <c r="F335" s="5"/>
      <c r="G335" s="5"/>
      <c r="H335" s="5"/>
    </row>
    <row r="336" spans="1:8" ht="18" customHeight="1">
      <c r="A336" s="5"/>
      <c r="B336" s="5"/>
      <c r="C336" s="5"/>
      <c r="D336" s="5"/>
      <c r="E336" s="5"/>
      <c r="F336" s="5"/>
      <c r="G336" s="5"/>
      <c r="H336" s="5"/>
    </row>
    <row r="337" spans="1:8" ht="18" customHeight="1">
      <c r="A337" s="5"/>
      <c r="B337" s="5"/>
      <c r="C337" s="5"/>
      <c r="D337" s="5"/>
      <c r="E337" s="5"/>
      <c r="F337" s="5"/>
      <c r="G337" s="5"/>
      <c r="H337" s="5"/>
    </row>
    <row r="338" spans="1:8" ht="18" customHeight="1">
      <c r="A338" s="5"/>
      <c r="B338" s="5"/>
      <c r="C338" s="5"/>
      <c r="D338" s="5"/>
      <c r="E338" s="5"/>
      <c r="F338" s="5"/>
      <c r="G338" s="5"/>
      <c r="H338" s="5"/>
    </row>
    <row r="339" spans="1:8" ht="18" customHeight="1">
      <c r="A339" s="5"/>
      <c r="B339" s="5"/>
      <c r="C339" s="5"/>
      <c r="D339" s="5"/>
      <c r="E339" s="5"/>
      <c r="F339" s="5"/>
      <c r="G339" s="5"/>
      <c r="H339" s="5"/>
    </row>
    <row r="340" spans="1:8" ht="18" customHeight="1">
      <c r="A340" s="5"/>
      <c r="B340" s="5"/>
      <c r="C340" s="5"/>
      <c r="D340" s="5"/>
      <c r="E340" s="5"/>
      <c r="F340" s="5"/>
      <c r="G340" s="5"/>
      <c r="H340" s="5"/>
    </row>
    <row r="341" spans="1:8" ht="18" customHeight="1">
      <c r="A341" s="5"/>
      <c r="B341" s="5"/>
      <c r="C341" s="5"/>
      <c r="D341" s="5"/>
      <c r="E341" s="5"/>
      <c r="F341" s="5"/>
      <c r="G341" s="5"/>
      <c r="H341" s="5"/>
    </row>
    <row r="342" spans="1:8" ht="18" customHeight="1">
      <c r="A342" s="5"/>
      <c r="B342" s="5"/>
      <c r="C342" s="5"/>
      <c r="D342" s="5"/>
      <c r="E342" s="5"/>
      <c r="F342" s="5"/>
      <c r="G342" s="5"/>
      <c r="H342" s="5"/>
    </row>
    <row r="343" spans="1:8" ht="18" customHeight="1">
      <c r="A343" s="5"/>
      <c r="B343" s="5"/>
      <c r="C343" s="5"/>
      <c r="D343" s="5"/>
      <c r="E343" s="5"/>
      <c r="F343" s="5"/>
      <c r="G343" s="5"/>
      <c r="H343" s="5"/>
    </row>
    <row r="344" spans="1:8" ht="18" customHeight="1">
      <c r="A344" s="5"/>
      <c r="B344" s="5"/>
      <c r="C344" s="5"/>
      <c r="D344" s="5"/>
      <c r="E344" s="5"/>
      <c r="F344" s="5"/>
      <c r="G344" s="5"/>
      <c r="H344" s="5"/>
    </row>
    <row r="345" spans="1:8" ht="18" customHeight="1">
      <c r="A345" s="5"/>
      <c r="B345" s="5"/>
      <c r="C345" s="5"/>
      <c r="D345" s="5"/>
      <c r="E345" s="5"/>
      <c r="F345" s="5"/>
      <c r="G345" s="5"/>
      <c r="H345" s="5"/>
    </row>
    <row r="346" spans="1:8" ht="18" customHeight="1">
      <c r="A346" s="5"/>
      <c r="B346" s="5"/>
      <c r="C346" s="5"/>
      <c r="D346" s="5"/>
      <c r="E346" s="5"/>
      <c r="F346" s="5"/>
      <c r="G346" s="5"/>
      <c r="H346" s="5"/>
    </row>
    <row r="347" spans="1:8" ht="18" customHeight="1">
      <c r="A347" s="5"/>
      <c r="B347" s="5"/>
      <c r="C347" s="5"/>
      <c r="D347" s="5"/>
      <c r="E347" s="5"/>
      <c r="F347" s="5"/>
      <c r="G347" s="5"/>
      <c r="H347" s="5"/>
    </row>
    <row r="348" spans="1:8" ht="18" customHeight="1">
      <c r="A348" s="5"/>
      <c r="B348" s="5"/>
      <c r="C348" s="5"/>
      <c r="D348" s="5"/>
      <c r="E348" s="5"/>
      <c r="F348" s="5"/>
      <c r="G348" s="5"/>
      <c r="H348" s="5"/>
    </row>
    <row r="349" spans="1:8" ht="18" customHeight="1">
      <c r="A349" s="5"/>
      <c r="B349" s="5"/>
      <c r="C349" s="5"/>
      <c r="D349" s="5"/>
      <c r="E349" s="5"/>
      <c r="F349" s="5"/>
      <c r="G349" s="5"/>
      <c r="H349" s="5"/>
    </row>
  </sheetData>
  <mergeCells count="27">
    <mergeCell ref="G28:H28"/>
    <mergeCell ref="B60:C60"/>
    <mergeCell ref="A65:C65"/>
    <mergeCell ref="D3:D4"/>
    <mergeCell ref="B41:C41"/>
    <mergeCell ref="A47:C47"/>
    <mergeCell ref="B48:C48"/>
    <mergeCell ref="A52:C52"/>
    <mergeCell ref="B53:C53"/>
    <mergeCell ref="B55:C55"/>
    <mergeCell ref="B24:C24"/>
    <mergeCell ref="A29:C29"/>
    <mergeCell ref="B30:C30"/>
    <mergeCell ref="A35:C35"/>
    <mergeCell ref="B36:C36"/>
    <mergeCell ref="A40:C40"/>
    <mergeCell ref="A23:C23"/>
    <mergeCell ref="A1:H1"/>
    <mergeCell ref="A3:C3"/>
    <mergeCell ref="E3:E4"/>
    <mergeCell ref="F3:F4"/>
    <mergeCell ref="G3:H4"/>
    <mergeCell ref="A5:C5"/>
    <mergeCell ref="B6:C6"/>
    <mergeCell ref="B14:C14"/>
    <mergeCell ref="A20:C20"/>
    <mergeCell ref="B21:C21"/>
  </mergeCells>
  <phoneticPr fontId="3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82" orientation="portrait" r:id="rId1"/>
  <headerFooter alignWithMargins="0"/>
  <rowBreaks count="1" manualBreakCount="1">
    <brk id="33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view="pageBreakPreview" zoomScaleNormal="100" zoomScaleSheetLayoutView="100" workbookViewId="0">
      <selection activeCell="G12" sqref="G12"/>
    </sheetView>
  </sheetViews>
  <sheetFormatPr defaultColWidth="10" defaultRowHeight="18" customHeight="1"/>
  <cols>
    <col min="1" max="1" width="3.75" style="55" customWidth="1"/>
    <col min="2" max="2" width="3.875" style="55" customWidth="1"/>
    <col min="3" max="3" width="17.875" style="55" customWidth="1"/>
    <col min="4" max="4" width="9.75" style="55" customWidth="1"/>
    <col min="5" max="5" width="10.375" style="55" customWidth="1"/>
    <col min="6" max="6" width="11.375" style="55" customWidth="1"/>
    <col min="7" max="7" width="36.875" style="55" customWidth="1"/>
    <col min="8" max="8" width="5.125" style="55" customWidth="1"/>
    <col min="9" max="9" width="11.125" style="55" bestFit="1" customWidth="1"/>
    <col min="10" max="16384" width="10" style="55"/>
  </cols>
  <sheetData>
    <row r="1" spans="1:8" ht="37.5" customHeight="1">
      <c r="A1" s="145" t="s">
        <v>174</v>
      </c>
      <c r="B1" s="145"/>
      <c r="C1" s="145"/>
      <c r="D1" s="145"/>
      <c r="E1" s="145"/>
      <c r="F1" s="145"/>
      <c r="G1" s="145"/>
      <c r="H1" s="145"/>
    </row>
    <row r="2" spans="1:8" s="58" customFormat="1" ht="24.95" customHeight="1">
      <c r="A2" s="56" t="s">
        <v>0</v>
      </c>
      <c r="B2" s="4"/>
      <c r="C2" s="4"/>
      <c r="D2" s="4"/>
      <c r="E2" s="57"/>
      <c r="F2" s="57"/>
    </row>
    <row r="3" spans="1:8" s="58" customFormat="1" ht="24.95" customHeight="1">
      <c r="A3" s="146" t="s">
        <v>1</v>
      </c>
      <c r="B3" s="147"/>
      <c r="C3" s="148"/>
      <c r="D3" s="159" t="s">
        <v>127</v>
      </c>
      <c r="E3" s="149" t="s">
        <v>128</v>
      </c>
      <c r="F3" s="149" t="s">
        <v>2</v>
      </c>
      <c r="G3" s="149" t="s">
        <v>171</v>
      </c>
      <c r="H3" s="150"/>
    </row>
    <row r="4" spans="1:8" s="58" customFormat="1" ht="24.95" customHeight="1">
      <c r="A4" s="6" t="s">
        <v>3</v>
      </c>
      <c r="B4" s="6" t="s">
        <v>4</v>
      </c>
      <c r="C4" s="6" t="s">
        <v>5</v>
      </c>
      <c r="D4" s="150"/>
      <c r="E4" s="150"/>
      <c r="F4" s="150"/>
      <c r="G4" s="150"/>
      <c r="H4" s="150"/>
    </row>
    <row r="5" spans="1:8" s="58" customFormat="1" ht="24.95" customHeight="1">
      <c r="A5" s="161" t="s">
        <v>63</v>
      </c>
      <c r="B5" s="161"/>
      <c r="C5" s="161"/>
      <c r="D5" s="59">
        <f>D6</f>
        <v>52083</v>
      </c>
      <c r="E5" s="59">
        <f>E6</f>
        <v>63571</v>
      </c>
      <c r="F5" s="60">
        <f>D5-E5</f>
        <v>-11488</v>
      </c>
      <c r="G5" s="44"/>
      <c r="H5" s="61"/>
    </row>
    <row r="6" spans="1:8" s="58" customFormat="1" ht="24.95" customHeight="1">
      <c r="A6" s="62"/>
      <c r="B6" s="160" t="s">
        <v>63</v>
      </c>
      <c r="C6" s="160"/>
      <c r="D6" s="63">
        <f>D7+D8+D9+D10</f>
        <v>52083</v>
      </c>
      <c r="E6" s="63">
        <f>E7+E8+E9+E10</f>
        <v>63571</v>
      </c>
      <c r="F6" s="64">
        <f t="shared" ref="F6:F59" si="0">D6-E6</f>
        <v>-11488</v>
      </c>
      <c r="G6" s="44"/>
      <c r="H6" s="61"/>
    </row>
    <row r="7" spans="1:8" s="58" customFormat="1" ht="24.95" customHeight="1">
      <c r="A7" s="65"/>
      <c r="B7" s="66"/>
      <c r="C7" s="66" t="s">
        <v>64</v>
      </c>
      <c r="D7" s="67">
        <v>34579</v>
      </c>
      <c r="E7" s="67">
        <v>47071</v>
      </c>
      <c r="F7" s="68">
        <f t="shared" si="0"/>
        <v>-12492</v>
      </c>
      <c r="G7" s="43"/>
      <c r="H7" s="69"/>
    </row>
    <row r="8" spans="1:8" s="58" customFormat="1" ht="24.95" customHeight="1">
      <c r="A8" s="65"/>
      <c r="B8" s="65"/>
      <c r="C8" s="62" t="s">
        <v>65</v>
      </c>
      <c r="D8" s="70">
        <v>14651</v>
      </c>
      <c r="E8" s="70">
        <v>12500</v>
      </c>
      <c r="F8" s="71">
        <f t="shared" si="0"/>
        <v>2151</v>
      </c>
      <c r="G8" s="43"/>
      <c r="H8" s="28"/>
    </row>
    <row r="9" spans="1:8" s="58" customFormat="1" ht="24.95" customHeight="1">
      <c r="A9" s="65"/>
      <c r="B9" s="65"/>
      <c r="C9" s="62" t="s">
        <v>66</v>
      </c>
      <c r="D9" s="70"/>
      <c r="E9" s="70">
        <v>0</v>
      </c>
      <c r="F9" s="71">
        <f t="shared" si="0"/>
        <v>0</v>
      </c>
      <c r="G9" s="49"/>
      <c r="H9" s="28"/>
    </row>
    <row r="10" spans="1:8" s="58" customFormat="1" ht="24.95" customHeight="1">
      <c r="A10" s="65"/>
      <c r="B10" s="65"/>
      <c r="C10" s="62" t="s">
        <v>67</v>
      </c>
      <c r="D10" s="70">
        <v>2853</v>
      </c>
      <c r="E10" s="70">
        <v>4000</v>
      </c>
      <c r="F10" s="71">
        <f t="shared" si="0"/>
        <v>-1147</v>
      </c>
      <c r="G10" s="43"/>
      <c r="H10" s="28"/>
    </row>
    <row r="11" spans="1:8" s="58" customFormat="1" ht="24.95" customHeight="1">
      <c r="A11" s="160" t="s">
        <v>68</v>
      </c>
      <c r="B11" s="160"/>
      <c r="C11" s="160"/>
      <c r="D11" s="63">
        <f>D12+D18</f>
        <v>5691809</v>
      </c>
      <c r="E11" s="63">
        <f>E12+E18</f>
        <v>10449486</v>
      </c>
      <c r="F11" s="64">
        <f t="shared" si="0"/>
        <v>-4757677</v>
      </c>
      <c r="G11" s="44"/>
      <c r="H11" s="61"/>
    </row>
    <row r="12" spans="1:8" s="58" customFormat="1" ht="24.95" customHeight="1">
      <c r="A12" s="62"/>
      <c r="B12" s="160" t="s">
        <v>69</v>
      </c>
      <c r="C12" s="160"/>
      <c r="D12" s="63">
        <f>D13+D14+D15+D16+D17</f>
        <v>4166220</v>
      </c>
      <c r="E12" s="63">
        <f>E13+E14+E15+E16+E17</f>
        <v>4124450</v>
      </c>
      <c r="F12" s="64">
        <f t="shared" si="0"/>
        <v>41770</v>
      </c>
      <c r="G12" s="44"/>
      <c r="H12" s="61"/>
    </row>
    <row r="13" spans="1:8" s="58" customFormat="1" ht="24.95" customHeight="1">
      <c r="A13" s="65"/>
      <c r="B13" s="62"/>
      <c r="C13" s="62" t="s">
        <v>70</v>
      </c>
      <c r="D13" s="70">
        <v>2069386</v>
      </c>
      <c r="E13" s="70">
        <v>2208065</v>
      </c>
      <c r="F13" s="71">
        <f t="shared" si="0"/>
        <v>-138679</v>
      </c>
      <c r="G13" s="49"/>
      <c r="H13" s="28"/>
    </row>
    <row r="14" spans="1:8" s="58" customFormat="1" ht="24.95" customHeight="1">
      <c r="A14" s="65"/>
      <c r="B14" s="65"/>
      <c r="C14" s="62" t="s">
        <v>71</v>
      </c>
      <c r="D14" s="70">
        <v>569283</v>
      </c>
      <c r="E14" s="70">
        <v>707513</v>
      </c>
      <c r="F14" s="71">
        <f t="shared" si="0"/>
        <v>-138230</v>
      </c>
      <c r="G14" s="49"/>
      <c r="H14" s="28"/>
    </row>
    <row r="15" spans="1:8" s="58" customFormat="1" ht="24.95" customHeight="1">
      <c r="A15" s="65"/>
      <c r="B15" s="65"/>
      <c r="C15" s="62" t="s">
        <v>72</v>
      </c>
      <c r="D15" s="70">
        <v>98612</v>
      </c>
      <c r="E15" s="70">
        <v>129968</v>
      </c>
      <c r="F15" s="71">
        <f t="shared" si="0"/>
        <v>-31356</v>
      </c>
      <c r="G15" s="72"/>
      <c r="H15" s="73"/>
    </row>
    <row r="16" spans="1:8" s="58" customFormat="1" ht="24.95" customHeight="1">
      <c r="A16" s="65"/>
      <c r="B16" s="65"/>
      <c r="C16" s="74" t="s">
        <v>67</v>
      </c>
      <c r="D16" s="63">
        <v>50965</v>
      </c>
      <c r="E16" s="63">
        <v>60960</v>
      </c>
      <c r="F16" s="64">
        <f t="shared" si="0"/>
        <v>-9995</v>
      </c>
      <c r="G16" s="75"/>
      <c r="H16" s="28"/>
    </row>
    <row r="17" spans="1:8" s="58" customFormat="1" ht="24.95" customHeight="1">
      <c r="A17" s="65"/>
      <c r="B17" s="76"/>
      <c r="C17" s="74" t="s">
        <v>73</v>
      </c>
      <c r="D17" s="63">
        <v>1377974</v>
      </c>
      <c r="E17" s="63">
        <v>1017944</v>
      </c>
      <c r="F17" s="64">
        <f t="shared" si="0"/>
        <v>360030</v>
      </c>
      <c r="G17" s="77"/>
      <c r="H17" s="61"/>
    </row>
    <row r="18" spans="1:8" s="58" customFormat="1" ht="24.95" customHeight="1">
      <c r="A18" s="65"/>
      <c r="B18" s="161" t="s">
        <v>74</v>
      </c>
      <c r="C18" s="161"/>
      <c r="D18" s="59">
        <f>D19+D20+D21+D22+D23+D24+D25+D26</f>
        <v>1525589</v>
      </c>
      <c r="E18" s="59">
        <f>E19+E20+E21+E22+E23+E24+E25+E26</f>
        <v>6325036</v>
      </c>
      <c r="F18" s="60">
        <f t="shared" si="0"/>
        <v>-4799447</v>
      </c>
      <c r="G18" s="47"/>
      <c r="H18" s="78"/>
    </row>
    <row r="19" spans="1:8" s="58" customFormat="1" ht="24.95" customHeight="1">
      <c r="A19" s="65"/>
      <c r="B19" s="62"/>
      <c r="C19" s="62" t="s">
        <v>75</v>
      </c>
      <c r="D19" s="70">
        <v>50012</v>
      </c>
      <c r="E19" s="70">
        <v>54376</v>
      </c>
      <c r="F19" s="71">
        <f t="shared" si="0"/>
        <v>-4364</v>
      </c>
      <c r="G19" s="49"/>
      <c r="H19" s="28"/>
    </row>
    <row r="20" spans="1:8" s="58" customFormat="1" ht="24.95" customHeight="1">
      <c r="A20" s="65"/>
      <c r="B20" s="65"/>
      <c r="C20" s="74" t="s">
        <v>76</v>
      </c>
      <c r="D20" s="63">
        <v>3169</v>
      </c>
      <c r="E20" s="63">
        <v>3180</v>
      </c>
      <c r="F20" s="64">
        <f t="shared" si="0"/>
        <v>-11</v>
      </c>
      <c r="G20" s="44"/>
      <c r="H20" s="61"/>
    </row>
    <row r="21" spans="1:8" s="58" customFormat="1" ht="24.95" customHeight="1">
      <c r="A21" s="65"/>
      <c r="B21" s="65"/>
      <c r="C21" s="76" t="s">
        <v>77</v>
      </c>
      <c r="D21" s="59">
        <v>21356</v>
      </c>
      <c r="E21" s="59">
        <v>22640</v>
      </c>
      <c r="F21" s="60">
        <f t="shared" si="0"/>
        <v>-1284</v>
      </c>
      <c r="G21" s="47"/>
      <c r="H21" s="78"/>
    </row>
    <row r="22" spans="1:8" s="58" customFormat="1" ht="24.95" customHeight="1">
      <c r="A22" s="65"/>
      <c r="B22" s="65"/>
      <c r="C22" s="74" t="s">
        <v>78</v>
      </c>
      <c r="D22" s="63">
        <v>138174</v>
      </c>
      <c r="E22" s="63">
        <v>148000</v>
      </c>
      <c r="F22" s="64">
        <f t="shared" si="0"/>
        <v>-9826</v>
      </c>
      <c r="G22" s="44"/>
      <c r="H22" s="61"/>
    </row>
    <row r="23" spans="1:8" s="58" customFormat="1" ht="24.95" customHeight="1">
      <c r="A23" s="65"/>
      <c r="B23" s="65"/>
      <c r="C23" s="62" t="s">
        <v>79</v>
      </c>
      <c r="D23" s="70">
        <v>262707</v>
      </c>
      <c r="E23" s="70">
        <v>275389</v>
      </c>
      <c r="F23" s="71">
        <f t="shared" si="0"/>
        <v>-12682</v>
      </c>
      <c r="G23" s="82"/>
      <c r="H23" s="81"/>
    </row>
    <row r="24" spans="1:8" s="58" customFormat="1" ht="24.95" customHeight="1">
      <c r="A24" s="65"/>
      <c r="B24" s="65"/>
      <c r="C24" s="62" t="s">
        <v>80</v>
      </c>
      <c r="D24" s="70">
        <v>959806</v>
      </c>
      <c r="E24" s="70">
        <v>5731918</v>
      </c>
      <c r="F24" s="71">
        <f t="shared" si="0"/>
        <v>-4772112</v>
      </c>
      <c r="G24" s="75"/>
      <c r="H24" s="28"/>
    </row>
    <row r="25" spans="1:8" s="58" customFormat="1" ht="24.95" customHeight="1">
      <c r="A25" s="65"/>
      <c r="B25" s="65"/>
      <c r="C25" s="62" t="s">
        <v>81</v>
      </c>
      <c r="D25" s="70">
        <v>90365</v>
      </c>
      <c r="E25" s="70">
        <v>89533</v>
      </c>
      <c r="F25" s="71">
        <f t="shared" si="0"/>
        <v>832</v>
      </c>
      <c r="G25" s="83"/>
      <c r="H25" s="28"/>
    </row>
    <row r="26" spans="1:8" s="58" customFormat="1" ht="24.95" customHeight="1">
      <c r="A26" s="76"/>
      <c r="B26" s="76"/>
      <c r="C26" s="109" t="s">
        <v>82</v>
      </c>
      <c r="D26" s="63">
        <v>0</v>
      </c>
      <c r="E26" s="63">
        <v>0</v>
      </c>
      <c r="F26" s="64">
        <f t="shared" si="0"/>
        <v>0</v>
      </c>
      <c r="G26" s="44"/>
      <c r="H26" s="61"/>
    </row>
    <row r="27" spans="1:8" s="58" customFormat="1" ht="24.95" customHeight="1">
      <c r="A27" s="160" t="s">
        <v>83</v>
      </c>
      <c r="B27" s="160"/>
      <c r="C27" s="160"/>
      <c r="D27" s="63">
        <f>D28+D32</f>
        <v>1858252</v>
      </c>
      <c r="E27" s="63">
        <f>E28+E32</f>
        <v>3107564</v>
      </c>
      <c r="F27" s="64">
        <f t="shared" si="0"/>
        <v>-1249312</v>
      </c>
      <c r="G27" s="44"/>
      <c r="H27" s="61"/>
    </row>
    <row r="28" spans="1:8" s="58" customFormat="1" ht="24.95" customHeight="1">
      <c r="A28" s="62"/>
      <c r="B28" s="160" t="s">
        <v>84</v>
      </c>
      <c r="C28" s="160"/>
      <c r="D28" s="63">
        <f>D29+D30+D31</f>
        <v>342</v>
      </c>
      <c r="E28" s="63">
        <f>E29+E30+E31</f>
        <v>2500</v>
      </c>
      <c r="F28" s="64">
        <f t="shared" si="0"/>
        <v>-2158</v>
      </c>
      <c r="G28" s="44"/>
      <c r="H28" s="61"/>
    </row>
    <row r="29" spans="1:8" s="58" customFormat="1" ht="24.95" customHeight="1">
      <c r="A29" s="65"/>
      <c r="B29" s="65"/>
      <c r="C29" s="62" t="s">
        <v>85</v>
      </c>
      <c r="D29" s="70"/>
      <c r="E29" s="70">
        <v>0</v>
      </c>
      <c r="F29" s="71">
        <f t="shared" si="0"/>
        <v>0</v>
      </c>
      <c r="G29" s="85"/>
      <c r="H29" s="28"/>
    </row>
    <row r="30" spans="1:8" s="58" customFormat="1" ht="24.95" customHeight="1">
      <c r="A30" s="65"/>
      <c r="B30" s="65"/>
      <c r="C30" s="62" t="s">
        <v>86</v>
      </c>
      <c r="D30" s="70">
        <v>342</v>
      </c>
      <c r="E30" s="70">
        <v>2500</v>
      </c>
      <c r="F30" s="71">
        <f t="shared" si="0"/>
        <v>-2158</v>
      </c>
      <c r="G30" s="49"/>
      <c r="H30" s="28"/>
    </row>
    <row r="31" spans="1:8" s="58" customFormat="1" ht="24.95" customHeight="1">
      <c r="A31" s="65"/>
      <c r="B31" s="76"/>
      <c r="C31" s="109" t="s">
        <v>87</v>
      </c>
      <c r="D31" s="63"/>
      <c r="E31" s="63">
        <v>0</v>
      </c>
      <c r="F31" s="64">
        <f t="shared" si="0"/>
        <v>0</v>
      </c>
      <c r="G31" s="44"/>
      <c r="H31" s="61"/>
    </row>
    <row r="32" spans="1:8" s="58" customFormat="1" ht="24.95" customHeight="1">
      <c r="A32" s="65"/>
      <c r="B32" s="161" t="s">
        <v>88</v>
      </c>
      <c r="C32" s="161"/>
      <c r="D32" s="59">
        <f>D33+D34</f>
        <v>1857910</v>
      </c>
      <c r="E32" s="59">
        <f>E33+E34</f>
        <v>3105064</v>
      </c>
      <c r="F32" s="60">
        <f t="shared" si="0"/>
        <v>-1247154</v>
      </c>
      <c r="G32" s="47"/>
      <c r="H32" s="78"/>
    </row>
    <row r="33" spans="1:9" s="58" customFormat="1" ht="24.95" customHeight="1">
      <c r="A33" s="65"/>
      <c r="B33" s="65"/>
      <c r="C33" s="65" t="s">
        <v>89</v>
      </c>
      <c r="D33" s="79">
        <v>1690265</v>
      </c>
      <c r="E33" s="79">
        <v>3100800</v>
      </c>
      <c r="F33" s="80">
        <f t="shared" si="0"/>
        <v>-1410535</v>
      </c>
      <c r="G33" s="49"/>
      <c r="H33" s="28"/>
    </row>
    <row r="34" spans="1:9" s="58" customFormat="1" ht="24.95" customHeight="1">
      <c r="A34" s="65"/>
      <c r="B34" s="65"/>
      <c r="C34" s="62" t="s">
        <v>90</v>
      </c>
      <c r="D34" s="70">
        <v>167645</v>
      </c>
      <c r="E34" s="70">
        <v>4264</v>
      </c>
      <c r="F34" s="71">
        <f t="shared" si="0"/>
        <v>163381</v>
      </c>
      <c r="G34" s="86" t="s">
        <v>172</v>
      </c>
      <c r="H34" s="28"/>
    </row>
    <row r="35" spans="1:9" s="58" customFormat="1" ht="24.95" customHeight="1">
      <c r="A35" s="162" t="s">
        <v>91</v>
      </c>
      <c r="B35" s="162"/>
      <c r="C35" s="162"/>
      <c r="D35" s="63">
        <f>D36</f>
        <v>23258523</v>
      </c>
      <c r="E35" s="63">
        <f>E36</f>
        <v>23714318</v>
      </c>
      <c r="F35" s="64">
        <f t="shared" si="0"/>
        <v>-455795</v>
      </c>
      <c r="G35" s="44"/>
      <c r="H35" s="61"/>
    </row>
    <row r="36" spans="1:9" s="58" customFormat="1" ht="24.95" customHeight="1">
      <c r="A36" s="87"/>
      <c r="B36" s="163" t="s">
        <v>92</v>
      </c>
      <c r="C36" s="163"/>
      <c r="D36" s="88">
        <f>D37+D38+D39+D40+D41+D42+D43</f>
        <v>23258523</v>
      </c>
      <c r="E36" s="88">
        <f>E37+E38+E39+E40+E41+E42+E43</f>
        <v>23714318</v>
      </c>
      <c r="F36" s="89">
        <f t="shared" si="0"/>
        <v>-455795</v>
      </c>
      <c r="G36" s="44"/>
      <c r="H36" s="61"/>
    </row>
    <row r="37" spans="1:9" s="58" customFormat="1" ht="24.95" customHeight="1">
      <c r="A37" s="90"/>
      <c r="B37" s="87"/>
      <c r="C37" s="91" t="s">
        <v>93</v>
      </c>
      <c r="D37" s="70">
        <v>3105940</v>
      </c>
      <c r="E37" s="70">
        <v>3327887</v>
      </c>
      <c r="F37" s="71">
        <f t="shared" si="0"/>
        <v>-221947</v>
      </c>
      <c r="G37" s="49"/>
      <c r="H37" s="28"/>
    </row>
    <row r="38" spans="1:9" s="58" customFormat="1" ht="24.95" customHeight="1">
      <c r="A38" s="90"/>
      <c r="B38" s="90"/>
      <c r="C38" s="111" t="s">
        <v>94</v>
      </c>
      <c r="D38" s="63">
        <v>20139092</v>
      </c>
      <c r="E38" s="63">
        <v>20386431</v>
      </c>
      <c r="F38" s="64">
        <f t="shared" si="0"/>
        <v>-247339</v>
      </c>
      <c r="G38" s="44"/>
      <c r="H38" s="61"/>
    </row>
    <row r="39" spans="1:9" s="58" customFormat="1" ht="24.95" customHeight="1">
      <c r="A39" s="90"/>
      <c r="B39" s="90"/>
      <c r="C39" s="91" t="s">
        <v>95</v>
      </c>
      <c r="D39" s="70">
        <v>13491</v>
      </c>
      <c r="E39" s="70"/>
      <c r="F39" s="71">
        <f t="shared" si="0"/>
        <v>13491</v>
      </c>
      <c r="G39" s="110"/>
      <c r="H39" s="92"/>
    </row>
    <row r="40" spans="1:9" s="58" customFormat="1" ht="24.95" customHeight="1">
      <c r="A40" s="90"/>
      <c r="B40" s="90"/>
      <c r="C40" s="91" t="s">
        <v>96</v>
      </c>
      <c r="D40" s="70"/>
      <c r="E40" s="70"/>
      <c r="F40" s="71">
        <f t="shared" si="0"/>
        <v>0</v>
      </c>
      <c r="G40" s="49"/>
      <c r="H40" s="28"/>
    </row>
    <row r="41" spans="1:9" s="58" customFormat="1" ht="24.95" customHeight="1">
      <c r="A41" s="90"/>
      <c r="B41" s="90"/>
      <c r="C41" s="91" t="s">
        <v>97</v>
      </c>
      <c r="D41" s="70"/>
      <c r="E41" s="70"/>
      <c r="F41" s="71">
        <f t="shared" si="0"/>
        <v>0</v>
      </c>
      <c r="G41" s="93"/>
      <c r="H41" s="94"/>
    </row>
    <row r="42" spans="1:9" s="58" customFormat="1" ht="24.95" customHeight="1">
      <c r="A42" s="90"/>
      <c r="B42" s="90"/>
      <c r="C42" s="91" t="s">
        <v>98</v>
      </c>
      <c r="D42" s="70"/>
      <c r="E42" s="70"/>
      <c r="F42" s="71">
        <f t="shared" si="0"/>
        <v>0</v>
      </c>
      <c r="G42" s="95"/>
      <c r="H42" s="69"/>
      <c r="I42" s="96"/>
    </row>
    <row r="43" spans="1:9" s="58" customFormat="1" ht="24.95" customHeight="1">
      <c r="A43" s="90"/>
      <c r="B43" s="90"/>
      <c r="C43" s="91" t="s">
        <v>99</v>
      </c>
      <c r="D43" s="70"/>
      <c r="E43" s="70"/>
      <c r="F43" s="71">
        <f t="shared" si="0"/>
        <v>0</v>
      </c>
      <c r="G43" s="49"/>
      <c r="H43" s="28"/>
      <c r="I43" s="96"/>
    </row>
    <row r="44" spans="1:9" s="58" customFormat="1" ht="24.95" customHeight="1">
      <c r="A44" s="160" t="s">
        <v>100</v>
      </c>
      <c r="B44" s="160"/>
      <c r="C44" s="160"/>
      <c r="D44" s="63">
        <f>D45</f>
        <v>1326523</v>
      </c>
      <c r="E44" s="63">
        <f>E45</f>
        <v>500000</v>
      </c>
      <c r="F44" s="64">
        <f t="shared" si="0"/>
        <v>826523</v>
      </c>
      <c r="G44" s="44"/>
      <c r="H44" s="61"/>
    </row>
    <row r="45" spans="1:9" s="58" customFormat="1" ht="24.95" customHeight="1">
      <c r="A45" s="62"/>
      <c r="B45" s="160" t="s">
        <v>101</v>
      </c>
      <c r="C45" s="160"/>
      <c r="D45" s="63">
        <f>D46+D47+D48</f>
        <v>1326523</v>
      </c>
      <c r="E45" s="63">
        <f>E46+E47+E48</f>
        <v>500000</v>
      </c>
      <c r="F45" s="64">
        <f t="shared" si="0"/>
        <v>826523</v>
      </c>
      <c r="G45" s="44"/>
      <c r="H45" s="61"/>
    </row>
    <row r="46" spans="1:9" s="58" customFormat="1" ht="24.95" customHeight="1">
      <c r="A46" s="65"/>
      <c r="B46" s="62"/>
      <c r="C46" s="76" t="s">
        <v>102</v>
      </c>
      <c r="D46" s="63"/>
      <c r="E46" s="63">
        <v>0</v>
      </c>
      <c r="F46" s="64">
        <f t="shared" si="0"/>
        <v>0</v>
      </c>
      <c r="G46" s="44"/>
      <c r="H46" s="61"/>
    </row>
    <row r="47" spans="1:9" s="58" customFormat="1" ht="24.95" customHeight="1">
      <c r="A47" s="65"/>
      <c r="B47" s="65"/>
      <c r="C47" s="76" t="s">
        <v>103</v>
      </c>
      <c r="D47" s="59"/>
      <c r="E47" s="59">
        <v>0</v>
      </c>
      <c r="F47" s="60">
        <f t="shared" si="0"/>
        <v>0</v>
      </c>
      <c r="G47" s="47"/>
      <c r="H47" s="78"/>
    </row>
    <row r="48" spans="1:9" s="58" customFormat="1" ht="24.95" customHeight="1">
      <c r="A48" s="76"/>
      <c r="B48" s="76"/>
      <c r="C48" s="76" t="s">
        <v>104</v>
      </c>
      <c r="D48" s="59">
        <v>1326523</v>
      </c>
      <c r="E48" s="59">
        <v>500000</v>
      </c>
      <c r="F48" s="60">
        <f t="shared" si="0"/>
        <v>826523</v>
      </c>
      <c r="G48" s="47" t="s">
        <v>170</v>
      </c>
      <c r="H48" s="78"/>
    </row>
    <row r="49" spans="1:9" s="58" customFormat="1" ht="24.95" customHeight="1">
      <c r="A49" s="160" t="s">
        <v>105</v>
      </c>
      <c r="B49" s="160"/>
      <c r="C49" s="160"/>
      <c r="D49" s="63"/>
      <c r="E49" s="63">
        <f>E50</f>
        <v>0</v>
      </c>
      <c r="F49" s="64">
        <f t="shared" si="0"/>
        <v>0</v>
      </c>
      <c r="G49" s="44"/>
      <c r="H49" s="61"/>
    </row>
    <row r="50" spans="1:9" s="58" customFormat="1" ht="24.95" customHeight="1">
      <c r="A50" s="62"/>
      <c r="B50" s="160" t="s">
        <v>106</v>
      </c>
      <c r="C50" s="160"/>
      <c r="D50" s="63"/>
      <c r="E50" s="63">
        <f>E51</f>
        <v>0</v>
      </c>
      <c r="F50" s="64">
        <f t="shared" si="0"/>
        <v>0</v>
      </c>
      <c r="G50" s="44"/>
      <c r="H50" s="61"/>
    </row>
    <row r="51" spans="1:9" s="58" customFormat="1" ht="24.95" customHeight="1">
      <c r="A51" s="65"/>
      <c r="B51" s="62"/>
      <c r="C51" s="74" t="s">
        <v>107</v>
      </c>
      <c r="D51" s="63"/>
      <c r="E51" s="63">
        <v>0</v>
      </c>
      <c r="F51" s="64">
        <f t="shared" si="0"/>
        <v>0</v>
      </c>
      <c r="G51" s="44"/>
      <c r="H51" s="61"/>
    </row>
    <row r="52" spans="1:9" s="58" customFormat="1" ht="24.95" customHeight="1">
      <c r="A52" s="160" t="s">
        <v>108</v>
      </c>
      <c r="B52" s="160"/>
      <c r="C52" s="160"/>
      <c r="D52" s="63"/>
      <c r="E52" s="63">
        <f>E53</f>
        <v>0</v>
      </c>
      <c r="F52" s="64">
        <f t="shared" si="0"/>
        <v>0</v>
      </c>
      <c r="G52" s="44"/>
      <c r="H52" s="61"/>
    </row>
    <row r="53" spans="1:9" s="58" customFormat="1" ht="24.95" customHeight="1">
      <c r="A53" s="62"/>
      <c r="B53" s="160" t="s">
        <v>109</v>
      </c>
      <c r="C53" s="160"/>
      <c r="D53" s="63"/>
      <c r="E53" s="63">
        <f>E54+E56</f>
        <v>0</v>
      </c>
      <c r="F53" s="64">
        <f t="shared" si="0"/>
        <v>0</v>
      </c>
      <c r="G53" s="44"/>
      <c r="H53" s="61"/>
    </row>
    <row r="54" spans="1:9" s="58" customFormat="1" ht="24.95" customHeight="1">
      <c r="A54" s="65"/>
      <c r="B54" s="62"/>
      <c r="C54" s="74" t="s">
        <v>110</v>
      </c>
      <c r="D54" s="63"/>
      <c r="E54" s="63">
        <v>0</v>
      </c>
      <c r="F54" s="64">
        <f t="shared" si="0"/>
        <v>0</v>
      </c>
      <c r="G54" s="44"/>
      <c r="H54" s="61"/>
    </row>
    <row r="55" spans="1:9" s="58" customFormat="1" ht="24.95" customHeight="1">
      <c r="A55" s="65"/>
      <c r="B55" s="65"/>
      <c r="C55" s="74" t="s">
        <v>111</v>
      </c>
      <c r="D55" s="63"/>
      <c r="E55" s="63">
        <v>0</v>
      </c>
      <c r="F55" s="64">
        <f t="shared" si="0"/>
        <v>0</v>
      </c>
      <c r="G55" s="44"/>
      <c r="H55" s="61"/>
    </row>
    <row r="56" spans="1:9" s="58" customFormat="1" ht="24.95" customHeight="1">
      <c r="A56" s="76"/>
      <c r="B56" s="76"/>
      <c r="C56" s="97" t="s">
        <v>112</v>
      </c>
      <c r="D56" s="63"/>
      <c r="E56" s="63">
        <v>0</v>
      </c>
      <c r="F56" s="64">
        <f t="shared" si="0"/>
        <v>0</v>
      </c>
      <c r="G56" s="44"/>
      <c r="H56" s="61"/>
    </row>
    <row r="57" spans="1:9" s="58" customFormat="1" ht="24.95" customHeight="1">
      <c r="A57" s="160" t="s">
        <v>113</v>
      </c>
      <c r="B57" s="160"/>
      <c r="C57" s="160"/>
      <c r="D57" s="63"/>
      <c r="E57" s="63">
        <f>E58</f>
        <v>0</v>
      </c>
      <c r="F57" s="64">
        <f t="shared" si="0"/>
        <v>0</v>
      </c>
      <c r="G57" s="44"/>
      <c r="H57" s="61"/>
    </row>
    <row r="58" spans="1:9" s="58" customFormat="1" ht="24.95" customHeight="1">
      <c r="A58" s="62"/>
      <c r="B58" s="160" t="s">
        <v>114</v>
      </c>
      <c r="C58" s="160"/>
      <c r="D58" s="63"/>
      <c r="E58" s="63">
        <f>E59</f>
        <v>0</v>
      </c>
      <c r="F58" s="64">
        <f t="shared" si="0"/>
        <v>0</v>
      </c>
      <c r="G58" s="44"/>
      <c r="H58" s="61"/>
    </row>
    <row r="59" spans="1:9" s="58" customFormat="1" ht="24.95" customHeight="1">
      <c r="A59" s="65"/>
      <c r="B59" s="65"/>
      <c r="C59" s="65" t="s">
        <v>114</v>
      </c>
      <c r="D59" s="79"/>
      <c r="E59" s="79">
        <v>0</v>
      </c>
      <c r="F59" s="80">
        <f t="shared" si="0"/>
        <v>0</v>
      </c>
      <c r="G59" s="48"/>
      <c r="H59" s="81"/>
    </row>
    <row r="60" spans="1:9" s="58" customFormat="1" ht="24.95" customHeight="1">
      <c r="A60" s="160" t="s">
        <v>115</v>
      </c>
      <c r="B60" s="160"/>
      <c r="C60" s="160"/>
      <c r="D60" s="63">
        <f>D61</f>
        <v>83028</v>
      </c>
      <c r="E60" s="63">
        <f>E61</f>
        <v>13800</v>
      </c>
      <c r="F60" s="64">
        <f t="shared" ref="F60:F70" si="1">D60-E60</f>
        <v>69228</v>
      </c>
      <c r="G60" s="44"/>
      <c r="H60" s="61"/>
    </row>
    <row r="61" spans="1:9" s="58" customFormat="1" ht="24.95" customHeight="1">
      <c r="A61" s="62"/>
      <c r="B61" s="160" t="s">
        <v>116</v>
      </c>
      <c r="C61" s="160"/>
      <c r="D61" s="63">
        <f>D62+D63+D64+D65</f>
        <v>83028</v>
      </c>
      <c r="E61" s="63">
        <f>E62+E63+E64+E65</f>
        <v>13800</v>
      </c>
      <c r="F61" s="64">
        <f t="shared" si="1"/>
        <v>69228</v>
      </c>
      <c r="G61" s="44"/>
      <c r="H61" s="61"/>
    </row>
    <row r="62" spans="1:9" s="58" customFormat="1" ht="24.95" customHeight="1">
      <c r="A62" s="65"/>
      <c r="B62" s="62"/>
      <c r="C62" s="74" t="s">
        <v>117</v>
      </c>
      <c r="D62" s="63"/>
      <c r="E62" s="63">
        <v>0</v>
      </c>
      <c r="F62" s="64">
        <f t="shared" si="1"/>
        <v>0</v>
      </c>
      <c r="G62" s="44"/>
      <c r="H62" s="61"/>
    </row>
    <row r="63" spans="1:9" s="58" customFormat="1" ht="24.95" customHeight="1">
      <c r="A63" s="65"/>
      <c r="B63" s="65"/>
      <c r="C63" s="74" t="s">
        <v>118</v>
      </c>
      <c r="D63" s="63"/>
      <c r="E63" s="63">
        <v>0</v>
      </c>
      <c r="F63" s="64">
        <f t="shared" si="1"/>
        <v>0</v>
      </c>
      <c r="G63" s="44"/>
      <c r="H63" s="61"/>
    </row>
    <row r="64" spans="1:9" s="58" customFormat="1" ht="24.95" customHeight="1">
      <c r="A64" s="65"/>
      <c r="B64" s="65"/>
      <c r="C64" s="74" t="s">
        <v>119</v>
      </c>
      <c r="D64" s="63">
        <v>66687</v>
      </c>
      <c r="E64" s="63">
        <v>0</v>
      </c>
      <c r="F64" s="64">
        <f t="shared" si="1"/>
        <v>66687</v>
      </c>
      <c r="G64" s="98"/>
      <c r="H64" s="99"/>
      <c r="I64" s="100"/>
    </row>
    <row r="65" spans="1:8" s="58" customFormat="1" ht="24.95" customHeight="1">
      <c r="A65" s="65"/>
      <c r="B65" s="65"/>
      <c r="C65" s="62" t="s">
        <v>120</v>
      </c>
      <c r="D65" s="70">
        <v>16341</v>
      </c>
      <c r="E65" s="70">
        <v>13800</v>
      </c>
      <c r="F65" s="71">
        <f t="shared" si="1"/>
        <v>2541</v>
      </c>
      <c r="G65" s="84"/>
      <c r="H65" s="101"/>
    </row>
    <row r="66" spans="1:8" s="58" customFormat="1" ht="24.95" customHeight="1">
      <c r="A66" s="160" t="s">
        <v>121</v>
      </c>
      <c r="B66" s="160"/>
      <c r="C66" s="160"/>
      <c r="D66" s="63">
        <f>D67</f>
        <v>1261668</v>
      </c>
      <c r="E66" s="63">
        <f>E67</f>
        <v>307960</v>
      </c>
      <c r="F66" s="64">
        <f t="shared" si="1"/>
        <v>953708</v>
      </c>
      <c r="G66" s="44"/>
      <c r="H66" s="61"/>
    </row>
    <row r="67" spans="1:8" s="58" customFormat="1" ht="24.95" customHeight="1">
      <c r="A67" s="62"/>
      <c r="B67" s="160" t="s">
        <v>122</v>
      </c>
      <c r="C67" s="160"/>
      <c r="D67" s="63">
        <f>SUM(D68:D69)</f>
        <v>1261668</v>
      </c>
      <c r="E67" s="63">
        <f>SUM(E68:E69)</f>
        <v>307960</v>
      </c>
      <c r="F67" s="64">
        <f t="shared" si="1"/>
        <v>953708</v>
      </c>
      <c r="G67" s="44"/>
      <c r="H67" s="61"/>
    </row>
    <row r="68" spans="1:8" s="58" customFormat="1" ht="24.95" customHeight="1">
      <c r="A68" s="65"/>
      <c r="B68" s="62"/>
      <c r="C68" s="62" t="s">
        <v>122</v>
      </c>
      <c r="D68" s="70">
        <v>1261668</v>
      </c>
      <c r="E68" s="70">
        <v>307960</v>
      </c>
      <c r="F68" s="71">
        <f t="shared" si="1"/>
        <v>953708</v>
      </c>
      <c r="G68" s="49"/>
      <c r="H68" s="28"/>
    </row>
    <row r="69" spans="1:8" s="58" customFormat="1" ht="24.95" customHeight="1">
      <c r="A69" s="65"/>
      <c r="B69" s="76"/>
      <c r="C69" s="65"/>
      <c r="D69" s="79"/>
      <c r="E69" s="79">
        <v>0</v>
      </c>
      <c r="F69" s="80">
        <f t="shared" si="1"/>
        <v>0</v>
      </c>
      <c r="G69" s="48"/>
      <c r="H69" s="81"/>
    </row>
    <row r="70" spans="1:8" s="58" customFormat="1" ht="24.95" customHeight="1">
      <c r="A70" s="164" t="s">
        <v>123</v>
      </c>
      <c r="B70" s="165"/>
      <c r="C70" s="166"/>
      <c r="D70" s="102">
        <f>D66+D60+D57+D52+D49+D44+D35+D27+D11+D5</f>
        <v>33531886</v>
      </c>
      <c r="E70" s="102">
        <f>E66+E60+E57+E52+E49+E44+E35+E27+E11+E5</f>
        <v>38156699</v>
      </c>
      <c r="F70" s="103">
        <f t="shared" si="1"/>
        <v>-4624813</v>
      </c>
      <c r="G70" s="104"/>
      <c r="H70" s="105"/>
    </row>
    <row r="71" spans="1:8" ht="18" customHeight="1">
      <c r="D71" s="106"/>
      <c r="H71" s="107"/>
    </row>
    <row r="72" spans="1:8" ht="18" customHeight="1">
      <c r="D72" s="108"/>
      <c r="H72" s="107"/>
    </row>
  </sheetData>
  <mergeCells count="29">
    <mergeCell ref="A60:C60"/>
    <mergeCell ref="B61:C61"/>
    <mergeCell ref="A66:C66"/>
    <mergeCell ref="B67:C67"/>
    <mergeCell ref="A70:C70"/>
    <mergeCell ref="B58:C58"/>
    <mergeCell ref="B28:C28"/>
    <mergeCell ref="B32:C32"/>
    <mergeCell ref="A35:C35"/>
    <mergeCell ref="B36:C36"/>
    <mergeCell ref="A44:C44"/>
    <mergeCell ref="B45:C45"/>
    <mergeCell ref="A49:C49"/>
    <mergeCell ref="B50:C50"/>
    <mergeCell ref="A52:C52"/>
    <mergeCell ref="B53:C53"/>
    <mergeCell ref="A57:C57"/>
    <mergeCell ref="A27:C27"/>
    <mergeCell ref="A1:H1"/>
    <mergeCell ref="A3:C3"/>
    <mergeCell ref="E3:E4"/>
    <mergeCell ref="F3:F4"/>
    <mergeCell ref="G3:H4"/>
    <mergeCell ref="A5:C5"/>
    <mergeCell ref="B6:C6"/>
    <mergeCell ref="A11:C11"/>
    <mergeCell ref="B12:C12"/>
    <mergeCell ref="B18:C18"/>
    <mergeCell ref="D3:D4"/>
  </mergeCells>
  <phoneticPr fontId="3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90" fitToHeight="0" orientation="portrait" r:id="rId1"/>
  <headerFooter alignWithMargins="0"/>
  <rowBreaks count="1" manualBreakCount="1">
    <brk id="30" max="7" man="1"/>
  </rowBreaks>
  <colBreaks count="1" manualBreakCount="1">
    <brk id="8" max="6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표지</vt:lpstr>
      <vt:lpstr>예산총칙</vt:lpstr>
      <vt:lpstr>세입.세출예산 총괄표</vt:lpstr>
      <vt:lpstr>세입예산명세서</vt:lpstr>
      <vt:lpstr>세출예산명세서</vt:lpstr>
      <vt:lpstr>'세입.세출예산 총괄표'!Print_Area</vt:lpstr>
      <vt:lpstr>세입예산명세서!Print_Area</vt:lpstr>
      <vt:lpstr>세출예산명세서!Print_Area</vt:lpstr>
      <vt:lpstr>세입예산명세서!Print_Titles</vt:lpstr>
      <vt:lpstr>세출예산명세서!Print_Titles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2017-02-17T00:02:17Z</cp:lastPrinted>
  <dcterms:created xsi:type="dcterms:W3CDTF">2017-02-15T05:30:17Z</dcterms:created>
  <dcterms:modified xsi:type="dcterms:W3CDTF">2017-02-22T04:27:51Z</dcterms:modified>
</cp:coreProperties>
</file>