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120" yWindow="105" windowWidth="13140" windowHeight="6930" tabRatio="932"/>
  </bookViews>
  <sheets>
    <sheet name="1.표지" sheetId="20" r:id="rId1"/>
    <sheet name="서식2" sheetId="38" r:id="rId2"/>
    <sheet name="3.총괄표" sheetId="69" r:id="rId3"/>
    <sheet name="4.세입결산명세서" sheetId="56" r:id="rId4"/>
    <sheet name="5.세출결산명세서" sheetId="57" r:id="rId5"/>
    <sheet name="6.불부합조서" sheetId="48" r:id="rId6"/>
    <sheet name="7.예금잔액증명서" sheetId="49" r:id="rId7"/>
    <sheet name="8.법정부담금" sheetId="6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xlnm.Print_Area" localSheetId="0">'1.표지'!$A$1:$G$30</definedName>
    <definedName name="_xlnm.Print_Area" localSheetId="3">'4.세입결산명세서'!$A$1:$H$88</definedName>
    <definedName name="_xlnm.Print_Area" localSheetId="4">'5.세출결산명세서'!$A$1:$H$175</definedName>
    <definedName name="_xlnm.Print_Area" localSheetId="5">'6.불부합조서'!#REF!</definedName>
    <definedName name="_xlnm.Print_Area" localSheetId="6">'7.예금잔액증명서'!$A$1:$I$81</definedName>
    <definedName name="_xlnm.Print_Area" localSheetId="7">'8.법정부담금'!$A$1:$P$24</definedName>
    <definedName name="_xlnm.Print_Area" localSheetId="1">서식2!$A$1:$E$27</definedName>
    <definedName name="_xlnm.Print_Titles" localSheetId="3">'4.세입결산명세서'!$4:$5</definedName>
    <definedName name="_xlnm.Print_Titles" localSheetId="4">'5.세출결산명세서'!$4:$5</definedName>
    <definedName name="qq" localSheetId="3">[1]학교명렬!$A$2:$B$50,[1]학교명렬!#REF!</definedName>
    <definedName name="qq" localSheetId="4">[1]학교명렬!$A$2:$B$50,[1]학교명렬!#REF!</definedName>
    <definedName name="qq">[1]학교명렬!$A$2:$B$50,[1]학교명렬!#REF!</definedName>
    <definedName name="ㅁㅁㅁㅁ" localSheetId="3">'[2]2'!#REF!</definedName>
    <definedName name="ㅁㅁㅁㅁ" localSheetId="4">'[2]2'!#REF!</definedName>
    <definedName name="ㅁㅁㅁㅁ">'[2]2'!#REF!</definedName>
    <definedName name="면제" localSheetId="3">'[3]2-7(수정)'!$J$6:$J$19</definedName>
    <definedName name="면제" localSheetId="4">'[3]2-7(수정)'!$J$6:$J$19</definedName>
    <definedName name="면제">'[3]2-7(수정)'!$J$6:$J$19</definedName>
    <definedName name="면제구분" localSheetId="3">'[4]2-7(수정)'!$J$6:$J$19</definedName>
    <definedName name="면제구분" localSheetId="4">'[4]2-7(수정)'!$J$6:$J$19</definedName>
    <definedName name="면제구분">'[4]2-7(수정)'!$J$6:$J$19</definedName>
    <definedName name="면제사유">#REF!</definedName>
    <definedName name="면제사유1" localSheetId="3">'[4]2-7(수정)'!$J$6:$J$19</definedName>
    <definedName name="면제사유1" localSheetId="4">'[4]2-7(수정)'!$J$6:$J$19</definedName>
    <definedName name="면제사유1">'[4]2-7(수정)'!$J$6:$J$19</definedName>
    <definedName name="법인명단">#REF!</definedName>
    <definedName name="법인명렬" localSheetId="3">[5]법인명렬!$B$5:$C$76,[5]법인명렬!$E$4:$F$42</definedName>
    <definedName name="법인명렬" localSheetId="4">[5]법인명렬!$B$5:$C$76,[5]법인명렬!$E$4:$F$42</definedName>
    <definedName name="법인명렬" localSheetId="5">[6]법인명렬!$B$5:$C$76,[6]법인명렬!$E$4:$F$42</definedName>
    <definedName name="법인명렬" localSheetId="6">[6]법인명렬!$B$5:$C$76,[6]법인명렬!$E$4:$F$42</definedName>
    <definedName name="법인명렬" localSheetId="1">[6]법인명렬!$B$5:$C$76,[6]법인명렬!$E$4:$F$42</definedName>
    <definedName name="법인명렬">[5]법인명렬!$B$5:$C$76,[5]법인명렬!$E$4:$F$42</definedName>
    <definedName name="법인명렬1">[7]법인명렬!$B$5:$C$76,[7]법인명렬!$E$4:$F$42</definedName>
    <definedName name="부서명">#REF!</definedName>
    <definedName name="부서명1">'[2]5'!$K$7:$K$21</definedName>
    <definedName name="수업료급지">#REF!</definedName>
    <definedName name="수업료급지1" localSheetId="3">'[2]1'!#REF!</definedName>
    <definedName name="수업료급지1" localSheetId="4">'[2]1'!#REF!</definedName>
    <definedName name="수업료급지1">'[2]1'!#REF!</definedName>
    <definedName name="학교명력1" localSheetId="3">'[2]2'!#REF!</definedName>
    <definedName name="학교명력1" localSheetId="4">'[2]2'!#REF!</definedName>
    <definedName name="학교명력1">'[2]2'!#REF!</definedName>
    <definedName name="학교명렬" localSheetId="3">[8]학교별!$A$6:$B$56,[8]학교별!#REF!</definedName>
    <definedName name="학교명렬" localSheetId="4">[8]학교별!$A$6:$B$56,[8]학교별!#REF!</definedName>
    <definedName name="학교명렬">[8]학교별!$A$6:$B$56,[8]학교별!#REF!</definedName>
  </definedNames>
  <calcPr calcId="152511"/>
</workbook>
</file>

<file path=xl/calcChain.xml><?xml version="1.0" encoding="utf-8"?>
<calcChain xmlns="http://schemas.openxmlformats.org/spreadsheetml/2006/main">
  <c r="J27" i="69" l="1"/>
  <c r="J26" i="69"/>
  <c r="F26" i="69"/>
  <c r="J25" i="69"/>
  <c r="F25" i="69"/>
  <c r="J24" i="69"/>
  <c r="F24" i="69"/>
  <c r="J23" i="69"/>
  <c r="F23" i="69"/>
  <c r="J22" i="69"/>
  <c r="F22" i="69"/>
  <c r="J21" i="69"/>
  <c r="J20" i="69"/>
  <c r="F20" i="69"/>
  <c r="J19" i="69"/>
  <c r="J18" i="69"/>
  <c r="F18" i="69"/>
  <c r="J17" i="69"/>
  <c r="J16" i="69"/>
  <c r="F16" i="69"/>
  <c r="J15" i="69"/>
  <c r="I14" i="69"/>
  <c r="I28" i="69" s="1"/>
  <c r="H14" i="69"/>
  <c r="H28" i="69" s="1"/>
  <c r="E14" i="69"/>
  <c r="E28" i="69" s="1"/>
  <c r="D14" i="69"/>
  <c r="D28" i="69" s="1"/>
  <c r="J13" i="69"/>
  <c r="F13" i="69"/>
  <c r="J12" i="69"/>
  <c r="F12" i="69"/>
  <c r="J11" i="69"/>
  <c r="F11" i="69"/>
  <c r="J10" i="69"/>
  <c r="F10" i="69"/>
  <c r="J9" i="69"/>
  <c r="F9" i="69"/>
  <c r="F14" i="69" l="1"/>
  <c r="F28" i="69" s="1"/>
  <c r="J14" i="69"/>
  <c r="J28" i="69" s="1"/>
  <c r="G17" i="49" l="1"/>
  <c r="F17" i="49"/>
  <c r="H16" i="49"/>
  <c r="H15" i="49"/>
  <c r="H14" i="49"/>
  <c r="H13" i="49"/>
  <c r="H12" i="49"/>
  <c r="H11" i="49"/>
  <c r="H10" i="49"/>
  <c r="H9" i="49"/>
  <c r="H8" i="49"/>
  <c r="H7" i="49"/>
  <c r="D19" i="48"/>
  <c r="H17" i="49" l="1"/>
  <c r="E65" i="57" l="1"/>
  <c r="E15" i="57"/>
  <c r="E7" i="57"/>
  <c r="E61" i="57"/>
  <c r="E149" i="57"/>
  <c r="H154" i="57"/>
  <c r="D152" i="57" s="1"/>
  <c r="F152" i="57" s="1"/>
  <c r="H147" i="57"/>
  <c r="H145" i="57"/>
  <c r="H143" i="57"/>
  <c r="H69" i="57"/>
  <c r="D66" i="57" s="1"/>
  <c r="F66" i="57" s="1"/>
  <c r="D63" i="57"/>
  <c r="D171" i="57"/>
  <c r="H48" i="57"/>
  <c r="H19" i="57"/>
  <c r="H22" i="57"/>
  <c r="D20" i="57" s="1"/>
  <c r="D35" i="56" l="1"/>
  <c r="D36" i="56"/>
  <c r="D37" i="56"/>
  <c r="D34" i="56"/>
  <c r="H48" i="56"/>
  <c r="D45" i="56" s="1"/>
  <c r="D17" i="56"/>
  <c r="D18" i="56"/>
  <c r="D19" i="56"/>
  <c r="D20" i="56"/>
  <c r="D16" i="56"/>
  <c r="D61" i="56"/>
  <c r="D62" i="56"/>
  <c r="D63" i="56"/>
  <c r="D60" i="56"/>
  <c r="H127" i="57"/>
  <c r="D40" i="56"/>
  <c r="H31" i="56"/>
  <c r="D29" i="56" s="1"/>
  <c r="E25" i="56"/>
  <c r="D9" i="56"/>
  <c r="D10" i="56"/>
  <c r="D11" i="56"/>
  <c r="D12" i="56"/>
  <c r="D13" i="56"/>
  <c r="D14" i="56"/>
  <c r="D8" i="56"/>
  <c r="D174" i="57"/>
  <c r="D169" i="57"/>
  <c r="D170" i="57"/>
  <c r="D168" i="57"/>
  <c r="D165" i="57"/>
  <c r="D162" i="57"/>
  <c r="D161" i="57"/>
  <c r="D160" i="57"/>
  <c r="D157" i="57"/>
  <c r="D151" i="57"/>
  <c r="D150" i="57"/>
  <c r="D146" i="57"/>
  <c r="D144" i="57"/>
  <c r="D137" i="57"/>
  <c r="H113" i="57"/>
  <c r="D100" i="57" s="1"/>
  <c r="H136" i="57"/>
  <c r="D128" i="57" s="1"/>
  <c r="D64" i="57"/>
  <c r="D62" i="57"/>
  <c r="D37" i="57"/>
  <c r="D36" i="57"/>
  <c r="D35" i="57"/>
  <c r="F35" i="57" s="1"/>
  <c r="D16" i="57"/>
  <c r="D11" i="57"/>
  <c r="D10" i="57"/>
  <c r="H59" i="57"/>
  <c r="D49" i="57" s="1"/>
  <c r="D149" i="57" l="1"/>
  <c r="D61" i="57"/>
  <c r="D25" i="56"/>
  <c r="F29" i="56"/>
  <c r="E7" i="56" l="1"/>
  <c r="E64" i="56"/>
  <c r="P14" i="62" l="1"/>
  <c r="P15" i="62"/>
  <c r="P16" i="62"/>
  <c r="P17" i="62"/>
  <c r="P18" i="62"/>
  <c r="P19" i="62"/>
  <c r="I14" i="62"/>
  <c r="K14" i="62" s="1"/>
  <c r="N14" i="62" s="1"/>
  <c r="I15" i="62"/>
  <c r="K15" i="62" s="1"/>
  <c r="N15" i="62" s="1"/>
  <c r="I16" i="62"/>
  <c r="M16" i="62" s="1"/>
  <c r="I17" i="62"/>
  <c r="M17" i="62" s="1"/>
  <c r="I18" i="62"/>
  <c r="K18" i="62" s="1"/>
  <c r="N18" i="62" s="1"/>
  <c r="I19" i="62"/>
  <c r="M19" i="62" s="1"/>
  <c r="K19" i="62" l="1"/>
  <c r="N19" i="62" s="1"/>
  <c r="K17" i="62"/>
  <c r="N17" i="62" s="1"/>
  <c r="M15" i="62"/>
  <c r="K16" i="62"/>
  <c r="N16" i="62" s="1"/>
  <c r="M18" i="62"/>
  <c r="M14" i="62"/>
  <c r="E159" i="57"/>
  <c r="D159" i="57"/>
  <c r="F161" i="57"/>
  <c r="E85" i="57" l="1"/>
  <c r="F137" i="57"/>
  <c r="F144" i="57"/>
  <c r="F100" i="57"/>
  <c r="D114" i="57"/>
  <c r="F114" i="57" s="1"/>
  <c r="F128" i="57"/>
  <c r="H99" i="57"/>
  <c r="D86" i="57" s="1"/>
  <c r="D7" i="56"/>
  <c r="D39" i="56"/>
  <c r="D52" i="56"/>
  <c r="H85" i="56"/>
  <c r="D72" i="56" s="1"/>
  <c r="F54" i="56"/>
  <c r="F13" i="56"/>
  <c r="F12" i="56"/>
  <c r="D85" i="57" l="1"/>
  <c r="F72" i="56"/>
  <c r="E39" i="56" l="1"/>
  <c r="F39" i="56" s="1"/>
  <c r="O21" i="62"/>
  <c r="L21" i="62"/>
  <c r="J21" i="62"/>
  <c r="H21" i="62"/>
  <c r="G21" i="62"/>
  <c r="F21" i="62"/>
  <c r="E21" i="62"/>
  <c r="D21" i="62"/>
  <c r="C21" i="62"/>
  <c r="P20" i="62"/>
  <c r="I20" i="62"/>
  <c r="P13" i="62"/>
  <c r="I13" i="62"/>
  <c r="M13" i="62" s="1"/>
  <c r="P12" i="62"/>
  <c r="I12" i="62"/>
  <c r="K12" i="62" s="1"/>
  <c r="N12" i="62" s="1"/>
  <c r="P11" i="62"/>
  <c r="I11" i="62"/>
  <c r="K11" i="62" s="1"/>
  <c r="N11" i="62" s="1"/>
  <c r="P10" i="62"/>
  <c r="I10" i="62"/>
  <c r="K10" i="62" s="1"/>
  <c r="N10" i="62" s="1"/>
  <c r="P9" i="62"/>
  <c r="I9" i="62"/>
  <c r="M9" i="62" s="1"/>
  <c r="P8" i="62"/>
  <c r="I8" i="62"/>
  <c r="K8" i="62" s="1"/>
  <c r="M8" i="62" s="1"/>
  <c r="F174" i="57"/>
  <c r="E173" i="57"/>
  <c r="E172" i="57" s="1"/>
  <c r="D173" i="57"/>
  <c r="D172" i="57" s="1"/>
  <c r="F171" i="57"/>
  <c r="F170" i="57"/>
  <c r="F169" i="57"/>
  <c r="F168" i="57"/>
  <c r="E167" i="57"/>
  <c r="F165" i="57"/>
  <c r="E164" i="57"/>
  <c r="D164" i="57"/>
  <c r="D163" i="57" s="1"/>
  <c r="F162" i="57"/>
  <c r="F160" i="57"/>
  <c r="D158" i="57"/>
  <c r="F157" i="57"/>
  <c r="E156" i="57"/>
  <c r="E155" i="57" s="1"/>
  <c r="D156" i="57"/>
  <c r="D155" i="57" s="1"/>
  <c r="F151" i="57"/>
  <c r="F150" i="57"/>
  <c r="D148" i="57"/>
  <c r="F146" i="57"/>
  <c r="F86" i="57"/>
  <c r="E84" i="57"/>
  <c r="D84" i="57"/>
  <c r="H83" i="57"/>
  <c r="D82" i="57" s="1"/>
  <c r="F82" i="57" s="1"/>
  <c r="H81" i="57"/>
  <c r="D70" i="57" s="1"/>
  <c r="E60" i="57"/>
  <c r="F64" i="57"/>
  <c r="F63" i="57"/>
  <c r="F62" i="57"/>
  <c r="F61" i="57"/>
  <c r="F49" i="57"/>
  <c r="D46" i="57"/>
  <c r="F46" i="57" s="1"/>
  <c r="H45" i="57"/>
  <c r="D43" i="57" s="1"/>
  <c r="F43" i="57" s="1"/>
  <c r="H42" i="57"/>
  <c r="D38" i="57" s="1"/>
  <c r="F38" i="57" s="1"/>
  <c r="F37" i="57"/>
  <c r="F36" i="57"/>
  <c r="H34" i="57"/>
  <c r="D29" i="57" s="1"/>
  <c r="F29" i="57" s="1"/>
  <c r="E28" i="57"/>
  <c r="F20" i="57"/>
  <c r="H24" i="57"/>
  <c r="D23" i="57" s="1"/>
  <c r="F23" i="57" s="1"/>
  <c r="H27" i="57"/>
  <c r="D17" i="57"/>
  <c r="F16" i="57"/>
  <c r="H13" i="57"/>
  <c r="D12" i="57" s="1"/>
  <c r="F12" i="57" s="1"/>
  <c r="F11" i="57"/>
  <c r="F10" i="57"/>
  <c r="H9" i="57"/>
  <c r="D8" i="57" s="1"/>
  <c r="F87" i="56"/>
  <c r="F86" i="56"/>
  <c r="H71" i="56"/>
  <c r="D65" i="56" s="1"/>
  <c r="D64" i="56" s="1"/>
  <c r="F63" i="56"/>
  <c r="F62" i="56"/>
  <c r="F61" i="56"/>
  <c r="F60" i="56"/>
  <c r="E59" i="56"/>
  <c r="D59" i="56"/>
  <c r="F58" i="56"/>
  <c r="E57" i="56"/>
  <c r="D57" i="56"/>
  <c r="F55" i="56"/>
  <c r="F53" i="56"/>
  <c r="E52" i="56"/>
  <c r="E51" i="56" s="1"/>
  <c r="D51" i="56"/>
  <c r="F50" i="56"/>
  <c r="F49" i="56"/>
  <c r="F45" i="56"/>
  <c r="E44" i="56"/>
  <c r="E43" i="56" s="1"/>
  <c r="D44" i="56"/>
  <c r="D43" i="56" s="1"/>
  <c r="F42" i="56"/>
  <c r="F40" i="56"/>
  <c r="F37" i="56"/>
  <c r="F36" i="56"/>
  <c r="F35" i="56"/>
  <c r="F34" i="56"/>
  <c r="E33" i="56"/>
  <c r="E32" i="56" s="1"/>
  <c r="D33" i="56"/>
  <c r="D32" i="56" s="1"/>
  <c r="F28" i="56"/>
  <c r="F27" i="56"/>
  <c r="F26" i="56"/>
  <c r="E24" i="56"/>
  <c r="D24" i="56"/>
  <c r="F23" i="56"/>
  <c r="E22" i="56"/>
  <c r="E21" i="56" s="1"/>
  <c r="D22" i="56"/>
  <c r="F20" i="56"/>
  <c r="F19" i="56"/>
  <c r="F18" i="56"/>
  <c r="F17" i="56"/>
  <c r="F16" i="56"/>
  <c r="E15" i="56"/>
  <c r="E6" i="56" s="1"/>
  <c r="D15" i="56"/>
  <c r="F14" i="56"/>
  <c r="F11" i="56"/>
  <c r="F10" i="56"/>
  <c r="F9" i="56"/>
  <c r="F8" i="56"/>
  <c r="C15" i="48"/>
  <c r="B15" i="48"/>
  <c r="D14" i="48"/>
  <c r="D13" i="48"/>
  <c r="C8" i="48"/>
  <c r="D38" i="56"/>
  <c r="M12" i="62"/>
  <c r="M20" i="62" l="1"/>
  <c r="K20" i="62"/>
  <c r="D7" i="57"/>
  <c r="D6" i="57" s="1"/>
  <c r="F159" i="57"/>
  <c r="F70" i="57"/>
  <c r="D65" i="57"/>
  <c r="D60" i="57" s="1"/>
  <c r="F60" i="57" s="1"/>
  <c r="F17" i="57"/>
  <c r="D167" i="57"/>
  <c r="D166" i="57" s="1"/>
  <c r="D25" i="57"/>
  <c r="F25" i="57" s="1"/>
  <c r="D28" i="57"/>
  <c r="F28" i="57" s="1"/>
  <c r="F8" i="57"/>
  <c r="F65" i="56"/>
  <c r="D56" i="56"/>
  <c r="F57" i="56"/>
  <c r="F22" i="56"/>
  <c r="F85" i="57"/>
  <c r="F15" i="56"/>
  <c r="K13" i="62"/>
  <c r="N13" i="62" s="1"/>
  <c r="M10" i="62"/>
  <c r="F164" i="57"/>
  <c r="E163" i="57"/>
  <c r="F163" i="57" s="1"/>
  <c r="E38" i="56"/>
  <c r="F38" i="56" s="1"/>
  <c r="F32" i="56"/>
  <c r="F52" i="56"/>
  <c r="F43" i="56"/>
  <c r="E56" i="56"/>
  <c r="F33" i="56"/>
  <c r="N8" i="62"/>
  <c r="K9" i="62"/>
  <c r="N9" i="62" s="1"/>
  <c r="F7" i="56"/>
  <c r="D15" i="48"/>
  <c r="F25" i="56"/>
  <c r="F64" i="56"/>
  <c r="E6" i="57"/>
  <c r="E14" i="57"/>
  <c r="F84" i="57"/>
  <c r="F156" i="57"/>
  <c r="I21" i="62"/>
  <c r="D6" i="56"/>
  <c r="F24" i="56"/>
  <c r="F149" i="57"/>
  <c r="F51" i="56"/>
  <c r="F155" i="57"/>
  <c r="F172" i="57"/>
  <c r="F44" i="56"/>
  <c r="F59" i="56"/>
  <c r="E166" i="57"/>
  <c r="N20" i="62"/>
  <c r="E148" i="57"/>
  <c r="F148" i="57" s="1"/>
  <c r="E158" i="57"/>
  <c r="F158" i="57" s="1"/>
  <c r="F173" i="57"/>
  <c r="M11" i="62"/>
  <c r="D21" i="56"/>
  <c r="F21" i="56" s="1"/>
  <c r="M21" i="62" l="1"/>
  <c r="D15" i="57"/>
  <c r="D14" i="57" s="1"/>
  <c r="D175" i="57" s="1"/>
  <c r="F167" i="57"/>
  <c r="F7" i="57"/>
  <c r="F6" i="57"/>
  <c r="F65" i="57"/>
  <c r="F6" i="56"/>
  <c r="D88" i="56"/>
  <c r="E88" i="56"/>
  <c r="F56" i="56"/>
  <c r="E175" i="57"/>
  <c r="N21" i="62"/>
  <c r="F166" i="57"/>
  <c r="F15" i="57" l="1"/>
  <c r="F175" i="57"/>
  <c r="F14" i="57"/>
  <c r="F88" i="56"/>
</calcChain>
</file>

<file path=xl/comments1.xml><?xml version="1.0" encoding="utf-8"?>
<comments xmlns="http://schemas.openxmlformats.org/spreadsheetml/2006/main">
  <authors>
    <author>Administrator</author>
  </authors>
  <commentList>
    <comment ref="C18" authorId="0" shapeId="0">
      <text>
        <r>
          <rPr>
            <b/>
            <sz val="14"/>
            <color indexed="81"/>
            <rFont val="돋움"/>
            <family val="3"/>
            <charset val="129"/>
          </rPr>
          <t>이사회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심의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의결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날짜</t>
        </r>
        <r>
          <rPr>
            <b/>
            <sz val="14"/>
            <color indexed="81"/>
            <rFont val="Tahoma"/>
            <family val="2"/>
          </rPr>
          <t xml:space="preserve"> </t>
        </r>
        <r>
          <rPr>
            <b/>
            <sz val="14"/>
            <color indexed="81"/>
            <rFont val="돋움"/>
            <family val="3"/>
            <charset val="129"/>
          </rPr>
          <t>입력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26" authorId="0" shapeId="0">
      <text>
        <r>
          <rPr>
            <b/>
            <sz val="9"/>
            <color indexed="81"/>
            <rFont val="돋움"/>
            <family val="3"/>
            <charset val="129"/>
          </rPr>
          <t>수익용기본재산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주식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채권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투자수입은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기본재산수입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기타수입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계상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8" authorId="0" shapeId="0">
      <text>
        <r>
          <rPr>
            <sz val="9"/>
            <color indexed="81"/>
            <rFont val="맑은 고딕"/>
            <family val="3"/>
            <charset val="129"/>
          </rPr>
          <t>음영부분만 입력!!</t>
        </r>
      </text>
    </comment>
  </commentList>
</comments>
</file>

<file path=xl/sharedStrings.xml><?xml version="1.0" encoding="utf-8"?>
<sst xmlns="http://schemas.openxmlformats.org/spreadsheetml/2006/main" count="547" uniqueCount="454">
  <si>
    <t>사업수입</t>
  </si>
  <si>
    <t>물품매각대</t>
  </si>
  <si>
    <t>계</t>
  </si>
  <si>
    <t>비고</t>
    <phoneticPr fontId="9" type="noConversion"/>
  </si>
  <si>
    <t>계</t>
    <phoneticPr fontId="9" type="noConversion"/>
  </si>
  <si>
    <t>관</t>
    <phoneticPr fontId="9" type="noConversion"/>
  </si>
  <si>
    <t>항</t>
    <phoneticPr fontId="9" type="noConversion"/>
  </si>
  <si>
    <t>목</t>
    <phoneticPr fontId="9" type="noConversion"/>
  </si>
  <si>
    <t>과           목</t>
    <phoneticPr fontId="9" type="noConversion"/>
  </si>
  <si>
    <t>1. 세 입</t>
  </si>
  <si>
    <t>2. 세 출</t>
  </si>
  <si>
    <t>(항 별)</t>
  </si>
  <si>
    <t>예산액</t>
  </si>
  <si>
    <t>(A)</t>
  </si>
  <si>
    <t>(B)</t>
  </si>
  <si>
    <t>비교증감</t>
  </si>
  <si>
    <t>(A-B)</t>
  </si>
  <si>
    <t>과 목</t>
  </si>
  <si>
    <t>기본재산수입</t>
  </si>
  <si>
    <t>이사회비</t>
  </si>
  <si>
    <t>재산매각대</t>
  </si>
  <si>
    <t>인 건 비</t>
  </si>
  <si>
    <t>수 용 비</t>
  </si>
  <si>
    <t>투자수입</t>
  </si>
  <si>
    <t>시 설 비</t>
  </si>
  <si>
    <t>과년도수입</t>
  </si>
  <si>
    <t>재산관리비</t>
  </si>
  <si>
    <t>기부원조금</t>
  </si>
  <si>
    <t>투 자 비</t>
  </si>
  <si>
    <t>차 입 금</t>
  </si>
  <si>
    <t>과년도지출</t>
  </si>
  <si>
    <t>부채상환금</t>
  </si>
  <si>
    <t>예금이자</t>
  </si>
  <si>
    <t>장 학 금</t>
  </si>
  <si>
    <t>잡 수 입</t>
  </si>
  <si>
    <t>제 지 출</t>
  </si>
  <si>
    <t>예 비 비</t>
  </si>
  <si>
    <t>합 계</t>
  </si>
  <si>
    <t>(법정부담금)
①</t>
    <phoneticPr fontId="9" type="noConversion"/>
  </si>
  <si>
    <t xml:space="preserve">    법인명  : </t>
    <phoneticPr fontId="9" type="noConversion"/>
  </si>
  <si>
    <t>(단위 : 원)</t>
    <phoneticPr fontId="9" type="noConversion"/>
  </si>
  <si>
    <t>연금부담금</t>
  </si>
  <si>
    <t>건강보험부담금</t>
  </si>
  <si>
    <t>재해보상부담금</t>
  </si>
  <si>
    <t>교원</t>
  </si>
  <si>
    <t>경영학교명</t>
    <phoneticPr fontId="2" type="noConversion"/>
  </si>
  <si>
    <t>사무직원</t>
    <phoneticPr fontId="2" type="noConversion"/>
  </si>
  <si>
    <t>순</t>
    <phoneticPr fontId="2" type="noConversion"/>
  </si>
  <si>
    <t>비율
(%)</t>
    <phoneticPr fontId="2" type="noConversion"/>
  </si>
  <si>
    <t>법인명:</t>
    <phoneticPr fontId="9" type="noConversion"/>
  </si>
  <si>
    <t>법인명 :</t>
    <phoneticPr fontId="9" type="noConversion"/>
  </si>
  <si>
    <t xml:space="preserve">법인명 : </t>
    <phoneticPr fontId="2" type="noConversion"/>
  </si>
  <si>
    <t>&lt;서식 2&gt;</t>
  </si>
  <si>
    <t>&lt;차인잔액 세부내역&gt;</t>
  </si>
  <si>
    <t>&lt;서식 1&gt;</t>
    <phoneticPr fontId="9" type="noConversion"/>
  </si>
  <si>
    <t>결산액</t>
    <phoneticPr fontId="9" type="noConversion"/>
  </si>
  <si>
    <t>최종</t>
    <phoneticPr fontId="9" type="noConversion"/>
  </si>
  <si>
    <r>
      <t>(</t>
    </r>
    <r>
      <rPr>
        <b/>
        <sz val="12"/>
        <color indexed="10"/>
        <rFont val="돋움"/>
        <family val="3"/>
        <charset val="129"/>
      </rPr>
      <t>단위: 원)</t>
    </r>
    <phoneticPr fontId="9" type="noConversion"/>
  </si>
  <si>
    <t>비교 증감
(A-B)</t>
    <phoneticPr fontId="9" type="noConversion"/>
  </si>
  <si>
    <t>1. 재산수입</t>
    <phoneticPr fontId="9" type="noConversion"/>
  </si>
  <si>
    <t>1. 기본재산수입</t>
    <phoneticPr fontId="9" type="noConversion"/>
  </si>
  <si>
    <t>1. 대지료</t>
    <phoneticPr fontId="9" type="noConversion"/>
  </si>
  <si>
    <t>2. 대가료</t>
    <phoneticPr fontId="9" type="noConversion"/>
  </si>
  <si>
    <t>3. 임야수입</t>
    <phoneticPr fontId="9" type="noConversion"/>
  </si>
  <si>
    <t>2. 재산매각대</t>
    <phoneticPr fontId="9" type="noConversion"/>
  </si>
  <si>
    <t>1. 토지매각대</t>
    <phoneticPr fontId="9" type="noConversion"/>
  </si>
  <si>
    <t>2. 건물매각대</t>
    <phoneticPr fontId="9" type="noConversion"/>
  </si>
  <si>
    <t>3. 임야매각대</t>
    <phoneticPr fontId="9" type="noConversion"/>
  </si>
  <si>
    <t>5. 기타재산매각대</t>
    <phoneticPr fontId="9" type="noConversion"/>
  </si>
  <si>
    <t>2. 사업수입</t>
    <phoneticPr fontId="9" type="noConversion"/>
  </si>
  <si>
    <t>1. 사업수입</t>
    <phoneticPr fontId="9" type="noConversion"/>
  </si>
  <si>
    <t>3. 투자수입</t>
    <phoneticPr fontId="9" type="noConversion"/>
  </si>
  <si>
    <t>1. 투자수입</t>
    <phoneticPr fontId="9" type="noConversion"/>
  </si>
  <si>
    <t>1. 배당금</t>
    <phoneticPr fontId="9" type="noConversion"/>
  </si>
  <si>
    <t>2. 국채상환금</t>
    <phoneticPr fontId="9" type="noConversion"/>
  </si>
  <si>
    <t>3. 국채이자수입</t>
    <phoneticPr fontId="9" type="noConversion"/>
  </si>
  <si>
    <t>4. 기타증권수입</t>
    <phoneticPr fontId="9" type="noConversion"/>
  </si>
  <si>
    <t>4. 과년도 수입</t>
    <phoneticPr fontId="9" type="noConversion"/>
  </si>
  <si>
    <t>1. 과년도 수입</t>
    <phoneticPr fontId="9" type="noConversion"/>
  </si>
  <si>
    <t>2. 불용재산매각수입</t>
    <phoneticPr fontId="9" type="noConversion"/>
  </si>
  <si>
    <t>3. 사업수입</t>
    <phoneticPr fontId="9" type="noConversion"/>
  </si>
  <si>
    <t>4. 투자수입</t>
    <phoneticPr fontId="9" type="noConversion"/>
  </si>
  <si>
    <t>5. 이월금</t>
    <phoneticPr fontId="9" type="noConversion"/>
  </si>
  <si>
    <t>1. 전년도이월금</t>
    <phoneticPr fontId="9" type="noConversion"/>
  </si>
  <si>
    <t>1. 전년도잉여금</t>
    <phoneticPr fontId="9" type="noConversion"/>
  </si>
  <si>
    <t>6. 기부원조금</t>
    <phoneticPr fontId="9" type="noConversion"/>
  </si>
  <si>
    <t>1. 기부원조금</t>
    <phoneticPr fontId="9" type="noConversion"/>
  </si>
  <si>
    <t>1. 기부금</t>
    <phoneticPr fontId="9" type="noConversion"/>
  </si>
  <si>
    <t>2. 원조금</t>
    <phoneticPr fontId="9" type="noConversion"/>
  </si>
  <si>
    <t>3. 보조금</t>
    <phoneticPr fontId="9" type="noConversion"/>
  </si>
  <si>
    <t>7. 차입금</t>
    <phoneticPr fontId="9" type="noConversion"/>
  </si>
  <si>
    <t>1. 차입금</t>
    <phoneticPr fontId="9" type="noConversion"/>
  </si>
  <si>
    <t>1. 은행차입</t>
    <phoneticPr fontId="9" type="noConversion"/>
  </si>
  <si>
    <t>2. 개인차입</t>
    <phoneticPr fontId="9" type="noConversion"/>
  </si>
  <si>
    <t>8. 잡수입</t>
    <phoneticPr fontId="9" type="noConversion"/>
  </si>
  <si>
    <t>1. 물품매각대</t>
    <phoneticPr fontId="9" type="noConversion"/>
  </si>
  <si>
    <t>1. 불용물품매각대</t>
    <phoneticPr fontId="9" type="noConversion"/>
  </si>
  <si>
    <t>2. 예금이자</t>
    <phoneticPr fontId="9" type="noConversion"/>
  </si>
  <si>
    <t>1. 정기예금이자</t>
    <phoneticPr fontId="9" type="noConversion"/>
  </si>
  <si>
    <t>2. 신탁예금이자</t>
    <phoneticPr fontId="9" type="noConversion"/>
  </si>
  <si>
    <t>3. 통지예금이자</t>
    <phoneticPr fontId="9" type="noConversion"/>
  </si>
  <si>
    <t>4. 기타예금이자</t>
    <phoneticPr fontId="9" type="noConversion"/>
  </si>
  <si>
    <t>3. 잡수입</t>
    <phoneticPr fontId="9" type="noConversion"/>
  </si>
  <si>
    <t>1. 잡수입</t>
    <phoneticPr fontId="9" type="noConversion"/>
  </si>
  <si>
    <t>2. 변상비</t>
    <phoneticPr fontId="9" type="noConversion"/>
  </si>
  <si>
    <t>3. 위약금</t>
    <phoneticPr fontId="9" type="noConversion"/>
  </si>
  <si>
    <t>세    입    합    계</t>
    <phoneticPr fontId="9" type="noConversion"/>
  </si>
  <si>
    <t>(단위: 원)</t>
    <phoneticPr fontId="9" type="noConversion"/>
  </si>
  <si>
    <t>최종 예산액
(B)
(단위:원)</t>
    <phoneticPr fontId="9" type="noConversion"/>
  </si>
  <si>
    <t>1. 이사회비</t>
    <phoneticPr fontId="9" type="noConversion"/>
  </si>
  <si>
    <t>1. 임원수당</t>
    <phoneticPr fontId="9" type="noConversion"/>
  </si>
  <si>
    <t>2. 회의비</t>
    <phoneticPr fontId="9" type="noConversion"/>
  </si>
  <si>
    <t>3. 업무추진비</t>
    <phoneticPr fontId="9" type="noConversion"/>
  </si>
  <si>
    <t>4. 여비</t>
    <phoneticPr fontId="9" type="noConversion"/>
  </si>
  <si>
    <t>2. 사무비</t>
    <phoneticPr fontId="9" type="noConversion"/>
  </si>
  <si>
    <t>1. 인건비</t>
    <phoneticPr fontId="9" type="noConversion"/>
  </si>
  <si>
    <t>1. 봉급</t>
    <phoneticPr fontId="9" type="noConversion"/>
  </si>
  <si>
    <t>2. 수당</t>
    <phoneticPr fontId="9" type="noConversion"/>
  </si>
  <si>
    <t>2. 수용비</t>
    <phoneticPr fontId="9" type="noConversion"/>
  </si>
  <si>
    <t>1. 공공요금</t>
    <phoneticPr fontId="9" type="noConversion"/>
  </si>
  <si>
    <t>2. 연료비</t>
    <phoneticPr fontId="9" type="noConversion"/>
  </si>
  <si>
    <t>3. 차량비</t>
    <phoneticPr fontId="9" type="noConversion"/>
  </si>
  <si>
    <t>4. 비품기계류비</t>
    <phoneticPr fontId="9" type="noConversion"/>
  </si>
  <si>
    <t>5. 수수료 수선비</t>
    <phoneticPr fontId="9" type="noConversion"/>
  </si>
  <si>
    <t>6. 수용재료비</t>
    <phoneticPr fontId="9" type="noConversion"/>
  </si>
  <si>
    <t>7. 인쇄비</t>
    <phoneticPr fontId="9" type="noConversion"/>
  </si>
  <si>
    <t>3. 재산 조성비</t>
    <phoneticPr fontId="9" type="noConversion"/>
  </si>
  <si>
    <t>1. 시설비</t>
    <phoneticPr fontId="9" type="noConversion"/>
  </si>
  <si>
    <t>1. 재산매입비</t>
    <phoneticPr fontId="9" type="noConversion"/>
  </si>
  <si>
    <t>2. 시설비</t>
    <phoneticPr fontId="9" type="noConversion"/>
  </si>
  <si>
    <t>3. 기타시설</t>
    <phoneticPr fontId="9" type="noConversion"/>
  </si>
  <si>
    <t>2. 재산관리비</t>
    <phoneticPr fontId="9" type="noConversion"/>
  </si>
  <si>
    <t>1. 재산유지비</t>
    <phoneticPr fontId="9" type="noConversion"/>
  </si>
  <si>
    <t>4. 전출금</t>
    <phoneticPr fontId="9" type="noConversion"/>
  </si>
  <si>
    <t>1. 전출금</t>
    <phoneticPr fontId="9" type="noConversion"/>
  </si>
  <si>
    <t>5. 투자비</t>
    <phoneticPr fontId="9" type="noConversion"/>
  </si>
  <si>
    <t>1. 투자비</t>
    <phoneticPr fontId="9" type="noConversion"/>
  </si>
  <si>
    <t>1. 주식매입비</t>
    <phoneticPr fontId="9" type="noConversion"/>
  </si>
  <si>
    <t>2. 국채매입비</t>
    <phoneticPr fontId="9" type="noConversion"/>
  </si>
  <si>
    <t>3. 기타투자비</t>
    <phoneticPr fontId="9" type="noConversion"/>
  </si>
  <si>
    <t>6. 과년도 지출</t>
    <phoneticPr fontId="9" type="noConversion"/>
  </si>
  <si>
    <t>1. 과년도 지출</t>
    <phoneticPr fontId="9" type="noConversion"/>
  </si>
  <si>
    <t>1. 과년도지출</t>
    <phoneticPr fontId="9" type="noConversion"/>
  </si>
  <si>
    <t>7. 상환금</t>
    <phoneticPr fontId="9" type="noConversion"/>
  </si>
  <si>
    <t>1. 부채상환금</t>
    <phoneticPr fontId="9" type="noConversion"/>
  </si>
  <si>
    <t>1. 원금상환금</t>
    <phoneticPr fontId="9" type="noConversion"/>
  </si>
  <si>
    <t>8. 수혜금</t>
    <phoneticPr fontId="9" type="noConversion"/>
  </si>
  <si>
    <t>1. 장학금</t>
    <phoneticPr fontId="9" type="noConversion"/>
  </si>
  <si>
    <t>9. 잡지출</t>
    <phoneticPr fontId="9" type="noConversion"/>
  </si>
  <si>
    <t>1. 제지출</t>
    <phoneticPr fontId="9" type="noConversion"/>
  </si>
  <si>
    <t>1. 보상금</t>
    <phoneticPr fontId="9" type="noConversion"/>
  </si>
  <si>
    <t>2. 사례금</t>
    <phoneticPr fontId="9" type="noConversion"/>
  </si>
  <si>
    <t>3. 소송비</t>
    <phoneticPr fontId="9" type="noConversion"/>
  </si>
  <si>
    <t>4. 기타제지출</t>
    <phoneticPr fontId="9" type="noConversion"/>
  </si>
  <si>
    <t>10. 예비비</t>
    <phoneticPr fontId="9" type="noConversion"/>
  </si>
  <si>
    <t>1. 예비비</t>
    <phoneticPr fontId="9" type="noConversion"/>
  </si>
  <si>
    <t>세    출    합    계</t>
    <phoneticPr fontId="9" type="noConversion"/>
  </si>
  <si>
    <t>결 산 액
(A)
(단위: 원)</t>
    <phoneticPr fontId="9" type="noConversion"/>
  </si>
  <si>
    <t>최종예산액
(B)
(단위: 원)</t>
    <phoneticPr fontId="9" type="noConversion"/>
  </si>
  <si>
    <t xml:space="preserve"> (단위 : 원)</t>
  </si>
  <si>
    <t>결산잔액</t>
  </si>
  <si>
    <t>금융기관 잔액</t>
  </si>
  <si>
    <t>차   액</t>
  </si>
  <si>
    <t>비    고</t>
  </si>
  <si>
    <t>(1-2)</t>
  </si>
  <si>
    <t>3. 사유</t>
    <phoneticPr fontId="9" type="noConversion"/>
  </si>
  <si>
    <t>위의 내용은 사실과 틀림없음을 확인함.</t>
  </si>
  <si>
    <t>예금종류</t>
    <phoneticPr fontId="9" type="noConversion"/>
  </si>
  <si>
    <t>계좌번호</t>
    <phoneticPr fontId="9" type="noConversion"/>
  </si>
  <si>
    <t>&lt;서식 11&gt;</t>
    <phoneticPr fontId="9" type="noConversion"/>
  </si>
  <si>
    <t xml:space="preserve">                                                                                                                </t>
    <phoneticPr fontId="9" type="noConversion"/>
  </si>
  <si>
    <t>은행명</t>
    <phoneticPr fontId="9" type="noConversion"/>
  </si>
  <si>
    <t>순</t>
    <phoneticPr fontId="9" type="noConversion"/>
  </si>
  <si>
    <t>&lt;서식 10&gt;</t>
    <phoneticPr fontId="9" type="noConversion"/>
  </si>
  <si>
    <t>(1)</t>
    <phoneticPr fontId="9" type="noConversion"/>
  </si>
  <si>
    <t>(2)</t>
    <phoneticPr fontId="9" type="noConversion"/>
  </si>
  <si>
    <t>구 분</t>
    <phoneticPr fontId="9" type="noConversion"/>
  </si>
  <si>
    <t>합 계</t>
    <phoneticPr fontId="9" type="noConversion"/>
  </si>
  <si>
    <t>세 입 (A)</t>
    <phoneticPr fontId="9" type="noConversion"/>
  </si>
  <si>
    <t>세 출 (B)</t>
    <phoneticPr fontId="9" type="noConversion"/>
  </si>
  <si>
    <t>합 계(A-B)</t>
    <phoneticPr fontId="9" type="noConversion"/>
  </si>
  <si>
    <t>1. 불부합 내역                                                </t>
    <phoneticPr fontId="9" type="noConversion"/>
  </si>
  <si>
    <t>2. 결산잔액내역                                               </t>
    <phoneticPr fontId="9" type="noConversion"/>
  </si>
  <si>
    <t>(단위 : 원)</t>
    <phoneticPr fontId="2" type="noConversion"/>
  </si>
  <si>
    <t>예금잔액  불부합  조서</t>
    <phoneticPr fontId="9" type="noConversion"/>
  </si>
  <si>
    <t>&lt;서식 3&gt;</t>
    <phoneticPr fontId="9" type="noConversion"/>
  </si>
  <si>
    <t>&lt;서식 4&gt;</t>
    <phoneticPr fontId="9" type="noConversion"/>
  </si>
  <si>
    <t>&lt;서식 5&gt;</t>
    <phoneticPr fontId="9" type="noConversion"/>
  </si>
  <si>
    <r>
      <t xml:space="preserve">산     출      기      초 
</t>
    </r>
    <r>
      <rPr>
        <b/>
        <sz val="10"/>
        <rFont val="돋움"/>
        <family val="3"/>
        <charset val="129"/>
      </rPr>
      <t xml:space="preserve">   (단위 : 원)</t>
    </r>
    <phoneticPr fontId="9" type="noConversion"/>
  </si>
  <si>
    <t>4. 예금이자수입</t>
    <phoneticPr fontId="9" type="noConversion"/>
  </si>
  <si>
    <t>4. 현금처분대</t>
    <phoneticPr fontId="9" type="noConversion"/>
  </si>
  <si>
    <r>
      <t xml:space="preserve">산     출      기      초 
  </t>
    </r>
    <r>
      <rPr>
        <b/>
        <sz val="10"/>
        <rFont val="돋움"/>
        <family val="3"/>
        <charset val="129"/>
      </rPr>
      <t xml:space="preserve"> (단위 : 원)</t>
    </r>
    <phoneticPr fontId="9" type="noConversion"/>
  </si>
  <si>
    <t>증감
(D-F)</t>
    <phoneticPr fontId="2" type="noConversion"/>
  </si>
  <si>
    <t>정규직원</t>
    <phoneticPr fontId="2" type="noConversion"/>
  </si>
  <si>
    <t xml:space="preserve">기간제교원 </t>
    <phoneticPr fontId="2" type="noConversion"/>
  </si>
  <si>
    <t>합계
(C=A+B)</t>
    <phoneticPr fontId="2" type="noConversion"/>
  </si>
  <si>
    <t>소계</t>
    <phoneticPr fontId="2" type="noConversion"/>
  </si>
  <si>
    <r>
      <t xml:space="preserve">기간제교원 
4대보험
</t>
    </r>
    <r>
      <rPr>
        <b/>
        <sz val="11"/>
        <color indexed="10"/>
        <rFont val="돋움"/>
        <family val="3"/>
        <charset val="129"/>
      </rPr>
      <t>(법인에서 인건비 지급하는 사무직원 포함)
(B)</t>
    </r>
    <phoneticPr fontId="2" type="noConversion"/>
  </si>
  <si>
    <t>교원</t>
    <phoneticPr fontId="2" type="noConversion"/>
  </si>
  <si>
    <r>
      <rPr>
        <b/>
        <sz val="10"/>
        <rFont val="돋움"/>
        <family val="3"/>
        <charset val="129"/>
      </rPr>
      <t>결 산 액</t>
    </r>
    <r>
      <rPr>
        <sz val="10"/>
        <rFont val="돋움"/>
        <family val="3"/>
        <charset val="129"/>
      </rPr>
      <t xml:space="preserve">
(A)
</t>
    </r>
    <r>
      <rPr>
        <b/>
        <sz val="10"/>
        <color indexed="10"/>
        <rFont val="돋움"/>
        <family val="3"/>
        <charset val="129"/>
      </rPr>
      <t>(단위:원)</t>
    </r>
    <phoneticPr fontId="9" type="noConversion"/>
  </si>
  <si>
    <t>수익용기본재산</t>
    <phoneticPr fontId="9" type="noConversion"/>
  </si>
  <si>
    <t>법인회계</t>
    <phoneticPr fontId="9" type="noConversion"/>
  </si>
  <si>
    <r>
      <t xml:space="preserve">부족액
</t>
    </r>
    <r>
      <rPr>
        <b/>
        <sz val="11"/>
        <rFont val="돋움"/>
        <family val="3"/>
        <charset val="129"/>
      </rPr>
      <t>(E=C-D)</t>
    </r>
    <phoneticPr fontId="2" type="noConversion"/>
  </si>
  <si>
    <t>&lt;서식 14&gt;</t>
    <phoneticPr fontId="9" type="noConversion"/>
  </si>
  <si>
    <r>
      <t xml:space="preserve">(기타 전출금)
</t>
    </r>
    <r>
      <rPr>
        <sz val="12"/>
        <color rgb="FF000000"/>
        <rFont val="맑은 고딕"/>
        <family val="3"/>
        <charset val="129"/>
      </rPr>
      <t>⑦</t>
    </r>
    <phoneticPr fontId="9" type="noConversion"/>
  </si>
  <si>
    <t xml:space="preserve">전
년
도
이
월
금
</t>
    <phoneticPr fontId="9" type="noConversion"/>
  </si>
  <si>
    <r>
      <t xml:space="preserve">전년도 잉여금
</t>
    </r>
    <r>
      <rPr>
        <sz val="12"/>
        <color rgb="FF000000"/>
        <rFont val="맑은 고딕"/>
        <family val="3"/>
        <charset val="129"/>
      </rPr>
      <t>①</t>
    </r>
    <phoneticPr fontId="9" type="noConversion"/>
  </si>
  <si>
    <r>
      <t xml:space="preserve">이월사업비
</t>
    </r>
    <r>
      <rPr>
        <sz val="12"/>
        <color rgb="FF000000"/>
        <rFont val="맑은 고딕"/>
        <family val="3"/>
        <charset val="129"/>
      </rPr>
      <t>②</t>
    </r>
    <phoneticPr fontId="9" type="noConversion"/>
  </si>
  <si>
    <r>
      <t>이월금
(</t>
    </r>
    <r>
      <rPr>
        <b/>
        <sz val="12"/>
        <color rgb="FF000000"/>
        <rFont val="맑은 고딕"/>
        <family val="3"/>
        <charset val="129"/>
      </rPr>
      <t>①</t>
    </r>
    <r>
      <rPr>
        <b/>
        <sz val="12"/>
        <color rgb="FF000000"/>
        <rFont val="돋움"/>
        <family val="3"/>
        <charset val="129"/>
      </rPr>
      <t>~</t>
    </r>
    <r>
      <rPr>
        <b/>
        <sz val="12"/>
        <color rgb="FF000000"/>
        <rFont val="맑은 고딕"/>
        <family val="3"/>
        <charset val="129"/>
      </rPr>
      <t>③</t>
    </r>
    <r>
      <rPr>
        <b/>
        <sz val="12"/>
        <color rgb="FF000000"/>
        <rFont val="돋움"/>
        <family val="3"/>
        <charset val="129"/>
      </rPr>
      <t xml:space="preserve"> 합계)</t>
    </r>
    <phoneticPr fontId="9" type="noConversion"/>
  </si>
  <si>
    <t>2. 이월사업비</t>
    <phoneticPr fontId="9" type="noConversion"/>
  </si>
  <si>
    <t>3. 임대보증금미환급금</t>
    <phoneticPr fontId="9" type="noConversion"/>
  </si>
  <si>
    <t>(학교운영경비)
②</t>
    <phoneticPr fontId="9" type="noConversion"/>
  </si>
  <si>
    <t>(법인세환급금)
학교분
③</t>
    <phoneticPr fontId="9" type="noConversion"/>
  </si>
  <si>
    <t>교육청 
대응투자비
④</t>
    <phoneticPr fontId="9" type="noConversion"/>
  </si>
  <si>
    <t>(시설사업비)
⑤</t>
    <phoneticPr fontId="9" type="noConversion"/>
  </si>
  <si>
    <r>
      <t xml:space="preserve">교육청 외
기타지원금
</t>
    </r>
    <r>
      <rPr>
        <sz val="12"/>
        <color rgb="FF000000"/>
        <rFont val="맑은 고딕"/>
        <family val="3"/>
        <charset val="129"/>
      </rPr>
      <t>⑥</t>
    </r>
    <phoneticPr fontId="9" type="noConversion"/>
  </si>
  <si>
    <t xml:space="preserve">* 법정부담금 소요액은 연금부담금, 건강보험부담금, 재해보상부담금 및 기간제교원  4대보험으로 학교회계에서 납부해야 할 총 소요예상액 </t>
    <phoneticPr fontId="2" type="noConversion"/>
  </si>
  <si>
    <r>
      <t xml:space="preserve">* 법정부담금 전출계획액은 법인회계에서 법인이 유지․경영하는 학교로 전출할 법정부담금 총액으로 </t>
    </r>
    <r>
      <rPr>
        <sz val="11"/>
        <color rgb="FFFF0000"/>
        <rFont val="돋움"/>
        <family val="3"/>
        <charset val="129"/>
      </rPr>
      <t>학교회계의 법인법정부담금(세입목) 내역과 동일</t>
    </r>
    <phoneticPr fontId="2" type="noConversion"/>
  </si>
  <si>
    <t>5. 배당금수입</t>
    <phoneticPr fontId="9" type="noConversion"/>
  </si>
  <si>
    <t>7. 기타수입</t>
    <phoneticPr fontId="9" type="noConversion"/>
  </si>
  <si>
    <t>6. 법인세 환급금</t>
    <phoneticPr fontId="9" type="noConversion"/>
  </si>
  <si>
    <t xml:space="preserve"> ※ 법인의 수익사업체에서 발생한 수익금을 법인일반
회계로 전출한 금액 계상</t>
    <phoneticPr fontId="9" type="noConversion"/>
  </si>
  <si>
    <t>※ 임대보증금 미환급액에 의한 잉여금</t>
    <phoneticPr fontId="9" type="noConversion"/>
  </si>
  <si>
    <t>3. 임대보증금 수입</t>
    <phoneticPr fontId="9" type="noConversion"/>
  </si>
  <si>
    <t>2. 법인세 환급금
  (학교분)</t>
    <phoneticPr fontId="9" type="noConversion"/>
  </si>
  <si>
    <t>※ 토지, 건물 등을 임대하교 받는 보증금 수입</t>
    <phoneticPr fontId="9" type="noConversion"/>
  </si>
  <si>
    <t>1. 법정부담금</t>
    <phoneticPr fontId="9" type="noConversion"/>
  </si>
  <si>
    <t>2. 학교운영경비</t>
    <phoneticPr fontId="9" type="noConversion"/>
  </si>
  <si>
    <t>3. 법인세환급금
(학교분)</t>
    <phoneticPr fontId="9" type="noConversion"/>
  </si>
  <si>
    <t>4. 교육청 대응투자비</t>
    <phoneticPr fontId="9" type="noConversion"/>
  </si>
  <si>
    <t>5. 시설사업비</t>
    <phoneticPr fontId="9" type="noConversion"/>
  </si>
  <si>
    <t>6. 교육청외 
기타지원금</t>
    <phoneticPr fontId="9" type="noConversion"/>
  </si>
  <si>
    <t>7. 기타 전출금</t>
    <phoneticPr fontId="9" type="noConversion"/>
  </si>
  <si>
    <t>2. 이자상환금</t>
    <phoneticPr fontId="9" type="noConversion"/>
  </si>
  <si>
    <t>3. 임대보증금
환급금</t>
    <phoneticPr fontId="9" type="noConversion"/>
  </si>
  <si>
    <t>※ 반드시 사인, 직인이 날인된 jpeg사진 파일로 스캔 첨부</t>
    <phoneticPr fontId="9" type="noConversion"/>
  </si>
  <si>
    <t>※ 금융기관에서 발행한 잔액증명서는 스캔 첨부</t>
    <phoneticPr fontId="9" type="noConversion"/>
  </si>
  <si>
    <t>2016학년도</t>
    <phoneticPr fontId="9" type="noConversion"/>
  </si>
  <si>
    <t>2016학년도 법인회계 세입결산 명세서</t>
    <phoneticPr fontId="9" type="noConversion"/>
  </si>
  <si>
    <t>2016학년도 법인회계 세출결산 명세서</t>
    <phoneticPr fontId="9" type="noConversion"/>
  </si>
  <si>
    <t>    잔액지정일자 : 2017. 2. 28. ～ 3. 20. 기간 중  2016학년도 회계 마감일</t>
    <phoneticPr fontId="9" type="noConversion"/>
  </si>
  <si>
    <t>2016학년도 유지경영 학교별  법정부담금  납부액 및 법정부담금 전출액</t>
    <phoneticPr fontId="2" type="noConversion"/>
  </si>
  <si>
    <r>
      <t xml:space="preserve">2016학년도 법정부담금 납부액(학교에서 공단에 납부한 금액) - </t>
    </r>
    <r>
      <rPr>
        <b/>
        <sz val="11"/>
        <color indexed="10"/>
        <rFont val="돋움"/>
        <family val="3"/>
        <charset val="129"/>
      </rPr>
      <t>단위: 원</t>
    </r>
    <phoneticPr fontId="2" type="noConversion"/>
  </si>
  <si>
    <t>2016학년도
법정부담금 전출액
(D)</t>
    <phoneticPr fontId="2" type="noConversion"/>
  </si>
  <si>
    <t>2015학년도
법정부담금 전출액(F)</t>
    <phoneticPr fontId="2" type="noConversion"/>
  </si>
  <si>
    <t>포항제철고등학교</t>
  </si>
  <si>
    <t>포항제철공업고등학교</t>
  </si>
  <si>
    <t>포항제철중학교</t>
  </si>
  <si>
    <t>포항제철지곡초등학교</t>
  </si>
  <si>
    <t>광양제철유치원</t>
  </si>
  <si>
    <t>광양제철고등학교</t>
  </si>
  <si>
    <t>인천포스코고등학교</t>
  </si>
  <si>
    <t>광양제철중학교</t>
  </si>
  <si>
    <t>포항제철동초등학교</t>
  </si>
  <si>
    <t>포항제철서초등학교</t>
  </si>
  <si>
    <t>광양제철초등학교</t>
  </si>
  <si>
    <t>광양제철남초등학교</t>
  </si>
  <si>
    <t>포항제철유치원</t>
  </si>
  <si>
    <r>
      <t>(학</t>
    </r>
    <r>
      <rPr>
        <sz val="12"/>
        <rFont val="돋움"/>
        <family val="3"/>
        <charset val="129"/>
      </rPr>
      <t>)포스코교육재단</t>
    </r>
    <phoneticPr fontId="9" type="noConversion"/>
  </si>
  <si>
    <t>학교법인 포스코교육재단회계 세입·세출 결산서</t>
    <phoneticPr fontId="9" type="noConversion"/>
  </si>
  <si>
    <t>2017.  04. 13</t>
    <phoneticPr fontId="9" type="noConversion"/>
  </si>
  <si>
    <t>학교법인 포스코교육재단</t>
    <phoneticPr fontId="9" type="noConversion"/>
  </si>
  <si>
    <t>2016학년도 학교법인 포스코교육재단 세입․세출 결산서</t>
    <phoneticPr fontId="9" type="noConversion"/>
  </si>
  <si>
    <t>1. 세입․세출 예산액  :  금삼백삼십오억삼천이백이십만구천원(￦33,532,209,000)</t>
    <phoneticPr fontId="9" type="noConversion"/>
  </si>
  <si>
    <t>2. 세 입 결 산(A)  :  금삼백삼십일억삼천이백일십오만구천팔백삼십이원(￦33,132,159,832)</t>
    <phoneticPr fontId="9" type="noConversion"/>
  </si>
  <si>
    <t>3. 세 출 결 산(B)  :  금삼백일십구억삼천칠백구십삼만이천사백육십일원(￦31,937,932,461)</t>
    <phoneticPr fontId="9" type="noConversion"/>
  </si>
  <si>
    <t>4. 차인잔액(C=A-B) : 금일십일억구천사백이십이만칠천삼백칠십일원(￦1,194,227,371)</t>
    <phoneticPr fontId="9" type="noConversion"/>
  </si>
  <si>
    <t>   ◦ 다음연도 이월액(C=D+E) : 금일십일억구천사백이십이만칠천삼백칠십일원(￦1,194,227,371)</t>
    <phoneticPr fontId="9" type="noConversion"/>
  </si>
  <si>
    <t>    - 순세계잉여금(E): 금일십일억구천사백이십이만칠천삼백칠십일원(￦1,194,227,371)</t>
    <phoneticPr fontId="9" type="noConversion"/>
  </si>
  <si>
    <t>    - 이월 사업비(D): 금영원(￦0)</t>
    <phoneticPr fontId="9" type="noConversion"/>
  </si>
  <si>
    <t>(학)포스코교육재단</t>
    <phoneticPr fontId="9" type="noConversion"/>
  </si>
  <si>
    <t>(학)포스코교육재단</t>
    <phoneticPr fontId="9" type="noConversion"/>
  </si>
  <si>
    <t>(학)포스코교육재단</t>
    <phoneticPr fontId="9" type="noConversion"/>
  </si>
  <si>
    <t>1. 수익용기본재산 정기예금 등 채권 이자 수입</t>
    <phoneticPr fontId="9" type="noConversion"/>
  </si>
  <si>
    <t>1.  ㈜posco 주식 배당금 수입</t>
    <phoneticPr fontId="9" type="noConversion"/>
  </si>
  <si>
    <t>1. 2015년 귀속 법인세(정기예금) 환급금 수입</t>
    <phoneticPr fontId="9" type="noConversion"/>
  </si>
  <si>
    <t xml:space="preserve">  1. 사택 12세대 매각대금 수입</t>
    <phoneticPr fontId="9" type="noConversion"/>
  </si>
  <si>
    <t>1. 포항제철고등학교 법정부담금 전출금</t>
  </si>
  <si>
    <t>2. 광양제철고등학교 법정부담금 전출금</t>
  </si>
  <si>
    <t>3. 인천포스코고등학교 법정부담금 전출금</t>
    <phoneticPr fontId="9" type="noConversion"/>
  </si>
  <si>
    <t>4. 포항제철공업고등학교 법정부담금 전출금</t>
  </si>
  <si>
    <t>5. 포항제철중학교 법정부담금 전출금</t>
  </si>
  <si>
    <t>6. 광양제철중학교 법정부담금 전출금</t>
  </si>
  <si>
    <t>7. 포항제철동초등학교 법정부담금 전출금</t>
  </si>
  <si>
    <t>8. 포항제철서초등학교 법정부담금 전출금</t>
  </si>
  <si>
    <t>9. 포항제철지곡초등학교 법정부담금 전출금</t>
  </si>
  <si>
    <t>10. 광양제철초등학교 법정부담금 전출금</t>
  </si>
  <si>
    <t>11. 광양제철남초등학교 법정부담금 전출금</t>
  </si>
  <si>
    <t>12. 포항제철유치원 법정부담금 전출금</t>
  </si>
  <si>
    <t>13. 광양제철유치원 법정부담금 전출금</t>
  </si>
  <si>
    <t>1.포항제철고등학교 학교운영경비 전출금</t>
    <phoneticPr fontId="9" type="noConversion"/>
  </si>
  <si>
    <t>2. 광양제철고등학교 학교운영경비 전출금</t>
    <phoneticPr fontId="9" type="noConversion"/>
  </si>
  <si>
    <t>3. 인천포스코고등학교 학교운영경비 전출금</t>
    <phoneticPr fontId="9" type="noConversion"/>
  </si>
  <si>
    <t>4. 포항제철공업고등학교 학교운영경비 전출금</t>
    <phoneticPr fontId="9" type="noConversion"/>
  </si>
  <si>
    <t>5. 포항제철중학교 학교운영경비 전출금</t>
    <phoneticPr fontId="9" type="noConversion"/>
  </si>
  <si>
    <t>6. 광양제철중학교 학교운영경비 전출금</t>
    <phoneticPr fontId="9" type="noConversion"/>
  </si>
  <si>
    <t>7. 포항제철동초등학교 학교운영경비 전출금</t>
    <phoneticPr fontId="9" type="noConversion"/>
  </si>
  <si>
    <t>8. 포항제철서초등학교 학교운영경비 전출금</t>
    <phoneticPr fontId="9" type="noConversion"/>
  </si>
  <si>
    <t>9. 포항제철지곡초등학교 학교운영경비 전출금</t>
    <phoneticPr fontId="9" type="noConversion"/>
  </si>
  <si>
    <t>10. 광양제철초등학교 학교운영경비 전출금</t>
    <phoneticPr fontId="9" type="noConversion"/>
  </si>
  <si>
    <t>11. 광양제철남초등학교 학교운영경비 전출금</t>
    <phoneticPr fontId="9" type="noConversion"/>
  </si>
  <si>
    <t>12. 포항제철유치원 학교운영경비 전출금</t>
    <phoneticPr fontId="9" type="noConversion"/>
  </si>
  <si>
    <t>13. 광양제철유치원 학교운영경비 전출금</t>
    <phoneticPr fontId="9" type="noConversion"/>
  </si>
  <si>
    <t>4.포항제철공업고등학교 2015년 귀속 법인세 환급금</t>
    <phoneticPr fontId="9" type="noConversion"/>
  </si>
  <si>
    <t>1.포항제철고등학교 2015년 귀속 법인세 환급금</t>
    <phoneticPr fontId="9" type="noConversion"/>
  </si>
  <si>
    <t>2.광양제철고등학교 2015년 귀속 법인세 환급금</t>
    <phoneticPr fontId="9" type="noConversion"/>
  </si>
  <si>
    <t>3.인천포스코고등학교 2015년 귀속 법인세 환급금</t>
    <phoneticPr fontId="9" type="noConversion"/>
  </si>
  <si>
    <t>5.포항제철중학교 2015년 귀속 법인세 환급금</t>
    <phoneticPr fontId="9" type="noConversion"/>
  </si>
  <si>
    <t>6.광양제철중학교 2015년 귀속 법인세 환급금</t>
    <phoneticPr fontId="9" type="noConversion"/>
  </si>
  <si>
    <t>7.포항제철동초등학교 2015년 귀속 법인세 환급금</t>
    <phoneticPr fontId="9" type="noConversion"/>
  </si>
  <si>
    <t>8.포항제철서초등학교 2015년 귀속 법인세 환급금</t>
    <phoneticPr fontId="9" type="noConversion"/>
  </si>
  <si>
    <t>9.포항제철지곡초등학교 2015년 귀속 법인세 환급금</t>
    <phoneticPr fontId="9" type="noConversion"/>
  </si>
  <si>
    <t>10.광양제철초등학교 2015년 귀속 법인세 환급금</t>
    <phoneticPr fontId="9" type="noConversion"/>
  </si>
  <si>
    <t>11.광양제철남초등학교 2015년 귀속 법인세 환급금</t>
    <phoneticPr fontId="9" type="noConversion"/>
  </si>
  <si>
    <t>12.포항제철유치원 2015년 귀속 법인세 환급금</t>
    <phoneticPr fontId="9" type="noConversion"/>
  </si>
  <si>
    <t>13.광양제철유치원 2015년 귀속 법인세 환급금</t>
    <phoneticPr fontId="9" type="noConversion"/>
  </si>
  <si>
    <t>1.포항제철고등학교 교육청대응투자비 전출금</t>
  </si>
  <si>
    <t>1. 포항제철고등학교 시설대보수비</t>
  </si>
  <si>
    <t>2. 광양제철고등학교 시설대보수비</t>
  </si>
  <si>
    <t xml:space="preserve"> 1. 전기료</t>
    <phoneticPr fontId="9" type="noConversion"/>
  </si>
  <si>
    <t xml:space="preserve"> 2. 통신비</t>
    <phoneticPr fontId="9" type="noConversion"/>
  </si>
  <si>
    <t xml:space="preserve"> 3. 수도료</t>
    <phoneticPr fontId="9" type="noConversion"/>
  </si>
  <si>
    <t xml:space="preserve"> 5. 사택공과금</t>
    <phoneticPr fontId="9" type="noConversion"/>
  </si>
  <si>
    <t>1. 전산수수료</t>
    <phoneticPr fontId="9" type="noConversion"/>
  </si>
  <si>
    <t>1. 일반용품 및 소모품비</t>
    <phoneticPr fontId="9" type="noConversion"/>
  </si>
  <si>
    <t>2. 전산용품비</t>
    <phoneticPr fontId="9" type="noConversion"/>
  </si>
  <si>
    <t>1. 간행물및홍보물발간비</t>
    <phoneticPr fontId="9" type="noConversion"/>
  </si>
  <si>
    <t>2. 도서구입비 등</t>
    <phoneticPr fontId="9" type="noConversion"/>
  </si>
  <si>
    <t>1. 임차료</t>
    <phoneticPr fontId="9" type="noConversion"/>
  </si>
  <si>
    <t>2. 용역비</t>
    <phoneticPr fontId="9" type="noConversion"/>
  </si>
  <si>
    <t>3. 회의비</t>
    <phoneticPr fontId="9" type="noConversion"/>
  </si>
  <si>
    <t>4. 활동비</t>
    <phoneticPr fontId="9" type="noConversion"/>
  </si>
  <si>
    <t>5. 복리후생비</t>
    <phoneticPr fontId="9" type="noConversion"/>
  </si>
  <si>
    <t>6. 행사비</t>
    <phoneticPr fontId="9" type="noConversion"/>
  </si>
  <si>
    <t>7. 교육훈련비</t>
    <phoneticPr fontId="9" type="noConversion"/>
  </si>
  <si>
    <t>계</t>
    <phoneticPr fontId="9" type="noConversion"/>
  </si>
  <si>
    <t>계</t>
    <phoneticPr fontId="9" type="noConversion"/>
  </si>
  <si>
    <t xml:space="preserve"> </t>
    <phoneticPr fontId="9" type="noConversion"/>
  </si>
  <si>
    <t xml:space="preserve">  1. 사택임차보증금 회수</t>
    <phoneticPr fontId="9" type="noConversion"/>
  </si>
  <si>
    <t>계</t>
    <phoneticPr fontId="9" type="noConversion"/>
  </si>
  <si>
    <t xml:space="preserve">  1. 전년도 불용액</t>
    <phoneticPr fontId="9" type="noConversion"/>
  </si>
  <si>
    <t>1.  법인일반회계 2015년 귀속 법인세 환급금</t>
    <phoneticPr fontId="9" type="noConversion"/>
  </si>
  <si>
    <t>1. 법인일반회계 수입이자</t>
    <phoneticPr fontId="9" type="noConversion"/>
  </si>
  <si>
    <t>3. 기타기부금</t>
    <phoneticPr fontId="9" type="noConversion"/>
  </si>
  <si>
    <t>1. posco 기부금</t>
    <phoneticPr fontId="9" type="noConversion"/>
  </si>
  <si>
    <t>2. posco건설 등 기부금</t>
    <phoneticPr fontId="9" type="noConversion"/>
  </si>
  <si>
    <t>1. 채권 등 투자자산처분이익 수입</t>
    <phoneticPr fontId="9" type="noConversion"/>
  </si>
  <si>
    <t>4. 신용카드포인트 캐쉬백전환금 수입</t>
    <phoneticPr fontId="9" type="noConversion"/>
  </si>
  <si>
    <t>5. 반사판부지 등 임대료 수입</t>
    <phoneticPr fontId="9" type="noConversion"/>
  </si>
  <si>
    <t>6. 기타잡수입</t>
    <phoneticPr fontId="9" type="noConversion"/>
  </si>
  <si>
    <t xml:space="preserve">  2. 장기대여 상환금 수입</t>
    <phoneticPr fontId="9" type="noConversion"/>
  </si>
  <si>
    <t>3. 장기대여금 이자 수입</t>
    <phoneticPr fontId="9" type="noConversion"/>
  </si>
  <si>
    <t>2. 초등창의교재 인세 수입</t>
    <phoneticPr fontId="9" type="noConversion"/>
  </si>
  <si>
    <t>1. 정액수당</t>
    <phoneticPr fontId="9" type="noConversion"/>
  </si>
  <si>
    <t>2. 기타제수당</t>
    <phoneticPr fontId="9" type="noConversion"/>
  </si>
  <si>
    <t>1. 명예퇴직금</t>
    <phoneticPr fontId="9" type="noConversion"/>
  </si>
  <si>
    <t>2. 부담금</t>
    <phoneticPr fontId="9" type="noConversion"/>
  </si>
  <si>
    <t>3. 잡금</t>
    <phoneticPr fontId="9" type="noConversion"/>
  </si>
  <si>
    <t>5. 퇴직금</t>
    <phoneticPr fontId="9" type="noConversion"/>
  </si>
  <si>
    <t>1. 봉급</t>
    <phoneticPr fontId="9" type="noConversion"/>
  </si>
  <si>
    <t>2. 정액수당</t>
    <phoneticPr fontId="9" type="noConversion"/>
  </si>
  <si>
    <t xml:space="preserve"> 4. 세금(축구장부지 종합부동산세)</t>
    <phoneticPr fontId="9" type="noConversion"/>
  </si>
  <si>
    <t>1. 난방연료비</t>
    <phoneticPr fontId="9" type="noConversion"/>
  </si>
  <si>
    <t>1. 차량운영비</t>
    <phoneticPr fontId="9" type="noConversion"/>
  </si>
  <si>
    <t>1. 자산취득비</t>
    <phoneticPr fontId="9" type="noConversion"/>
  </si>
  <si>
    <t>2. 기타수수료</t>
    <phoneticPr fontId="9" type="noConversion"/>
  </si>
  <si>
    <t>3. 전산비품수선비</t>
    <phoneticPr fontId="9" type="noConversion"/>
  </si>
  <si>
    <t>4. 일반비품수선비</t>
    <phoneticPr fontId="9" type="noConversion"/>
  </si>
  <si>
    <t>8. 운송비 등</t>
    <phoneticPr fontId="9" type="noConversion"/>
  </si>
  <si>
    <t>8. 특기부운영비</t>
    <phoneticPr fontId="9" type="noConversion"/>
  </si>
  <si>
    <t>10. 비전사업비</t>
    <phoneticPr fontId="9" type="noConversion"/>
  </si>
  <si>
    <t>1. 소송비</t>
    <phoneticPr fontId="9" type="noConversion"/>
  </si>
  <si>
    <t>9. 중점사업비</t>
    <phoneticPr fontId="9" type="noConversion"/>
  </si>
  <si>
    <t>1. 승강기증축 등기수수료</t>
    <phoneticPr fontId="9" type="noConversion"/>
  </si>
  <si>
    <t>1. 화재보험료</t>
    <phoneticPr fontId="9" type="noConversion"/>
  </si>
  <si>
    <t>1. 법인사무실 전기 및 건물소보수 유지비</t>
    <phoneticPr fontId="9" type="noConversion"/>
  </si>
  <si>
    <t>3. 재선충 예방작업 등 녹화관리비</t>
    <phoneticPr fontId="9" type="noConversion"/>
  </si>
  <si>
    <t>2. 재산유지비</t>
    <phoneticPr fontId="9" type="noConversion"/>
  </si>
  <si>
    <t>3. 공과보험료</t>
    <phoneticPr fontId="9" type="noConversion"/>
  </si>
  <si>
    <t>2. 냉난방기 세관작업비</t>
    <phoneticPr fontId="9" type="noConversion"/>
  </si>
  <si>
    <t>2.포항제철공업고등학교교육청대응투자비 전출금</t>
    <phoneticPr fontId="9" type="noConversion"/>
  </si>
  <si>
    <t>3.포항제철중학교 교육청대응투자비 전출금</t>
    <phoneticPr fontId="9" type="noConversion"/>
  </si>
  <si>
    <t>4.광양제철중학교 교육청대응투자비 전출금</t>
    <phoneticPr fontId="9" type="noConversion"/>
  </si>
  <si>
    <t>5.포항제철동초등학교 교육청대응투자비 전출금</t>
    <phoneticPr fontId="9" type="noConversion"/>
  </si>
  <si>
    <t>6.포항제철지곡초등학교교육청대응투자비 전출금</t>
    <phoneticPr fontId="9" type="noConversion"/>
  </si>
  <si>
    <t>7.광양제철초등학교 교육청대응투자비 전출금</t>
    <phoneticPr fontId="9" type="noConversion"/>
  </si>
  <si>
    <t>8.광양제철남초등학교 교육청대응투자비 전출금</t>
    <phoneticPr fontId="9" type="noConversion"/>
  </si>
  <si>
    <t>계</t>
    <phoneticPr fontId="9" type="noConversion"/>
  </si>
  <si>
    <t>1. 사택 임차보증금</t>
    <phoneticPr fontId="9" type="noConversion"/>
  </si>
  <si>
    <t>2. 수익용 기본재산 추가투자</t>
    <phoneticPr fontId="9" type="noConversion"/>
  </si>
  <si>
    <t xml:space="preserve"> 1. 이사회 개최 참석 수당
 (12명* 1,000,000원)*6회</t>
    <phoneticPr fontId="9" type="noConversion"/>
  </si>
  <si>
    <t xml:space="preserve"> 1. 이사회 개최 참석 이사 여비 
 (4명 *100,000원)*6회</t>
    <phoneticPr fontId="9" type="noConversion"/>
  </si>
  <si>
    <t>1. 임직원 봉급</t>
    <phoneticPr fontId="9" type="noConversion"/>
  </si>
  <si>
    <t>1. 포항제철고등학교 시설사업비 전출금</t>
    <phoneticPr fontId="9" type="noConversion"/>
  </si>
  <si>
    <t>2. 광양제철고등학교 시설사업비 전출금</t>
    <phoneticPr fontId="9" type="noConversion"/>
  </si>
  <si>
    <t>3. 광양제철중학교 시설사업비 전출금</t>
    <phoneticPr fontId="9" type="noConversion"/>
  </si>
  <si>
    <t>4. 포항제철지곡초등학교 시설사업비 전출금</t>
    <phoneticPr fontId="9" type="noConversion"/>
  </si>
  <si>
    <t>5. 광양제철초등학교 시설사업비 전출금</t>
    <phoneticPr fontId="9" type="noConversion"/>
  </si>
  <si>
    <t>6. 포항제철유치원 시설사업비 전출금</t>
    <phoneticPr fontId="9" type="noConversion"/>
  </si>
  <si>
    <t>2015학년도</t>
    <phoneticPr fontId="9" type="noConversion"/>
  </si>
  <si>
    <t>2016학년도</t>
    <phoneticPr fontId="9" type="noConversion"/>
  </si>
  <si>
    <t>미수금(+)</t>
    <phoneticPr fontId="9" type="noConversion"/>
  </si>
  <si>
    <t>차액</t>
    <phoneticPr fontId="9" type="noConversion"/>
  </si>
  <si>
    <t>예수금(-)</t>
    <phoneticPr fontId="9" type="noConversion"/>
  </si>
  <si>
    <t xml:space="preserve">                       (학)포스코교육재단 이 사 장   우 종 수   </t>
    <phoneticPr fontId="9" type="noConversion"/>
  </si>
  <si>
    <t>직 인</t>
    <phoneticPr fontId="9" type="noConversion"/>
  </si>
  <si>
    <t>                      (학)포스코교유재단   경영지원그룹리더  최 재 성</t>
    <phoneticPr fontId="9" type="noConversion"/>
  </si>
  <si>
    <t>2017년  2 월  28  일</t>
    <phoneticPr fontId="9" type="noConversion"/>
  </si>
  <si>
    <t>미지급금(-)</t>
    <phoneticPr fontId="9" type="noConversion"/>
  </si>
  <si>
    <t>퇴직적립금(-)</t>
    <phoneticPr fontId="9" type="noConversion"/>
  </si>
  <si>
    <t xml:space="preserve"> ※ 2016학년도 세입세출내역(현금출납부) 별첨</t>
    <phoneticPr fontId="9" type="noConversion"/>
  </si>
  <si>
    <t>예 금 잔 액  증 명 서</t>
    <phoneticPr fontId="9" type="noConversion"/>
  </si>
  <si>
    <t xml:space="preserve"> (학)포스코교육재단</t>
  </si>
  <si>
    <t>잔        액</t>
    <phoneticPr fontId="9" type="noConversion"/>
  </si>
  <si>
    <t>결산금액(1)</t>
    <phoneticPr fontId="9" type="noConversion"/>
  </si>
  <si>
    <t>잔액증명서(2)</t>
    <phoneticPr fontId="9" type="noConversion"/>
  </si>
  <si>
    <t>차액(1-2)</t>
    <phoneticPr fontId="9" type="noConversion"/>
  </si>
  <si>
    <t>기본재산포함</t>
  </si>
  <si>
    <t>채권경과이자분</t>
  </si>
  <si>
    <t>일반자금포함</t>
  </si>
  <si>
    <t>잔액
지정일자</t>
    <phoneticPr fontId="9" type="noConversion"/>
  </si>
  <si>
    <t>2017.02.28</t>
  </si>
  <si>
    <t>100-030-051681</t>
  </si>
  <si>
    <t>100-030-323220</t>
  </si>
  <si>
    <t>140-010-528510</t>
  </si>
  <si>
    <t>1020-916-613527</t>
  </si>
  <si>
    <t>신한은행</t>
  </si>
  <si>
    <t>삼성증권</t>
  </si>
  <si>
    <t>한국투자증권</t>
  </si>
  <si>
    <t>NH투자증권</t>
  </si>
  <si>
    <t>우리은행</t>
  </si>
  <si>
    <t>보통예금</t>
  </si>
  <si>
    <t>MMDA</t>
  </si>
  <si>
    <t>회사채</t>
  </si>
  <si>
    <t>국공채</t>
  </si>
  <si>
    <t>금융채</t>
  </si>
  <si>
    <t>정기예금</t>
  </si>
  <si>
    <t>2016학년도 법인회계 결산 총괄표</t>
    <phoneticPr fontId="9" type="noConversion"/>
  </si>
  <si>
    <t>과 목 
(항  별)</t>
    <phoneticPr fontId="9" type="noConversion"/>
  </si>
  <si>
    <r>
      <t>전 출 금
(①~</t>
    </r>
    <r>
      <rPr>
        <b/>
        <sz val="12"/>
        <color rgb="FF000000"/>
        <rFont val="맑은 고딕"/>
        <family val="3"/>
        <charset val="129"/>
      </rPr>
      <t>⑦</t>
    </r>
    <r>
      <rPr>
        <b/>
        <sz val="12"/>
        <color rgb="FF000000"/>
        <rFont val="돋움"/>
        <family val="3"/>
        <charset val="129"/>
      </rPr>
      <t xml:space="preserve"> 합계)</t>
    </r>
    <phoneticPr fontId="9" type="noConversion"/>
  </si>
  <si>
    <r>
      <t>임대보증금미환급금</t>
    </r>
    <r>
      <rPr>
        <sz val="12"/>
        <color rgb="FF000000"/>
        <rFont val="맑은 고딕"/>
        <family val="3"/>
        <charset val="129"/>
      </rPr>
      <t>③</t>
    </r>
    <phoneticPr fontId="9" type="noConversion"/>
  </si>
  <si>
    <t>24114239-01</t>
  </si>
  <si>
    <t>62406031-01</t>
  </si>
  <si>
    <t>201-01-307830</t>
    <phoneticPr fontId="9" type="noConversion"/>
  </si>
  <si>
    <t>3. 포항제철공업고등학교 시설대보수비</t>
    <phoneticPr fontId="9" type="noConversion"/>
  </si>
  <si>
    <t>4. 포항제철중학교 시설대보수비</t>
    <phoneticPr fontId="9" type="noConversion"/>
  </si>
  <si>
    <t>5. 광양제철중학교 시설대보수비</t>
    <phoneticPr fontId="9" type="noConversion"/>
  </si>
  <si>
    <t>6. 포항제철동초등학교 시설대보수비</t>
    <phoneticPr fontId="9" type="noConversion"/>
  </si>
  <si>
    <t>7. 포항제철지곡초등학교 시설대보수비</t>
    <phoneticPr fontId="9" type="noConversion"/>
  </si>
  <si>
    <t>8. 광양제철초등학교 시설대보수비</t>
    <phoneticPr fontId="9" type="noConversion"/>
  </si>
  <si>
    <t>9. 광양제철남초등학교 시설대보수비</t>
    <phoneticPr fontId="9" type="noConversion"/>
  </si>
  <si>
    <t>10. 포항제철유치원 시설대보수비</t>
    <phoneticPr fontId="9" type="noConversion"/>
  </si>
  <si>
    <t>11. 광양제철유치원 시설대보수비</t>
    <phoneticPr fontId="9" type="noConversion"/>
  </si>
  <si>
    <t>1. 기타제지출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</si>
</sst>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_ * #,##0_ ;_ * \-#,##0_ ;_ * &quot;-&quot;_ ;_ @_ "/>
    <numFmt numFmtId="177" formatCode="_ * #,##0.00_ ;_ * \-#,##0.00_ ;_ * &quot;-&quot;??_ ;_ @_ "/>
    <numFmt numFmtId="178" formatCode="_-* #,##0.0_-;\-* #,##0.0_-;_-* &quot;-&quot;_-;_-@_-"/>
    <numFmt numFmtId="179" formatCode="#,##0_ "/>
    <numFmt numFmtId="180" formatCode="\(#,##0\)"/>
    <numFmt numFmtId="181" formatCode="0.0"/>
    <numFmt numFmtId="182" formatCode="&quot;₩&quot;#,##0;&quot;₩&quot;\-&quot;₩&quot;#,##0"/>
    <numFmt numFmtId="183" formatCode="#,##0;[Red]#,##0"/>
  </numFmts>
  <fonts count="88">
    <font>
      <sz val="12"/>
      <name val="돋움"/>
      <family val="3"/>
      <charset val="129"/>
    </font>
    <font>
      <sz val="12"/>
      <name val="돋움"/>
      <family val="3"/>
      <charset val="129"/>
    </font>
    <font>
      <sz val="12"/>
      <name val="바탕체"/>
      <family val="1"/>
      <charset val="129"/>
    </font>
    <font>
      <sz val="12"/>
      <name val="굴림체"/>
      <family val="3"/>
      <charset val="129"/>
    </font>
    <font>
      <sz val="10"/>
      <name val="굴림체"/>
      <family val="3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b/>
      <sz val="12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2"/>
      <name val="돋움"/>
      <family val="3"/>
      <charset val="129"/>
    </font>
    <font>
      <b/>
      <sz val="10"/>
      <name val="돋움"/>
      <family val="3"/>
      <charset val="129"/>
    </font>
    <font>
      <sz val="18"/>
      <name val="HY헤드라인M"/>
      <family val="1"/>
      <charset val="129"/>
    </font>
    <font>
      <b/>
      <sz val="16"/>
      <name val="HY헤드라인M"/>
      <family val="1"/>
      <charset val="129"/>
    </font>
    <font>
      <sz val="9"/>
      <name val="돋움"/>
      <family val="3"/>
      <charset val="129"/>
    </font>
    <font>
      <sz val="12"/>
      <name val="???"/>
      <family val="1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"/>
      <color indexed="8"/>
      <name val="Courier"/>
      <family val="3"/>
    </font>
    <font>
      <sz val="11"/>
      <color indexed="20"/>
      <name val="맑은 고딕"/>
      <family val="3"/>
      <charset val="129"/>
    </font>
    <font>
      <sz val="1"/>
      <color indexed="8"/>
      <name val="Courier"/>
      <family val="3"/>
    </font>
    <font>
      <u/>
      <sz val="11"/>
      <color indexed="20"/>
      <name val="돋움"/>
      <family val="3"/>
      <charset val="129"/>
    </font>
    <font>
      <sz val="10"/>
      <name val="Arial"/>
      <family val="2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7"/>
      <name val="바탕체"/>
      <family val="1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sz val="12"/>
      <color indexed="10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sz val="14"/>
      <name val="HY헤드라인M"/>
      <family val="1"/>
      <charset val="129"/>
    </font>
    <font>
      <b/>
      <sz val="14"/>
      <color indexed="81"/>
      <name val="돋움"/>
      <family val="3"/>
      <charset val="129"/>
    </font>
    <font>
      <b/>
      <sz val="14"/>
      <color indexed="81"/>
      <name val="Tahoma"/>
      <family val="2"/>
    </font>
    <font>
      <sz val="12"/>
      <color indexed="8"/>
      <name val="돋움"/>
      <family val="3"/>
      <charset val="129"/>
    </font>
    <font>
      <sz val="12"/>
      <color indexed="8"/>
      <name val="한컴바탕"/>
      <family val="1"/>
      <charset val="129"/>
    </font>
    <font>
      <sz val="11"/>
      <name val="한컴바탕"/>
      <family val="1"/>
      <charset val="129"/>
    </font>
    <font>
      <b/>
      <sz val="20"/>
      <color indexed="8"/>
      <name val="한컴바탕"/>
      <family val="1"/>
      <charset val="129"/>
    </font>
    <font>
      <b/>
      <sz val="13"/>
      <color indexed="8"/>
      <name val="한컴바탕"/>
      <family val="1"/>
      <charset val="129"/>
    </font>
    <font>
      <b/>
      <sz val="15"/>
      <color indexed="8"/>
      <name val="한컴바탕"/>
      <family val="1"/>
      <charset val="129"/>
    </font>
    <font>
      <sz val="13"/>
      <color indexed="8"/>
      <name val="한컴바탕"/>
      <family val="1"/>
      <charset val="129"/>
    </font>
    <font>
      <sz val="16"/>
      <name val="HY헤드라인M"/>
      <family val="1"/>
      <charset val="129"/>
    </font>
    <font>
      <sz val="9"/>
      <name val="새굴림"/>
      <family val="1"/>
      <charset val="129"/>
    </font>
    <font>
      <sz val="10"/>
      <color indexed="8"/>
      <name val="돋움"/>
      <family val="3"/>
      <charset val="129"/>
    </font>
    <font>
      <sz val="12"/>
      <name val="한컴바탕"/>
      <family val="1"/>
      <charset val="129"/>
    </font>
    <font>
      <sz val="9"/>
      <color indexed="81"/>
      <name val="맑은 고딕"/>
      <family val="3"/>
      <charset val="129"/>
    </font>
    <font>
      <b/>
      <sz val="16"/>
      <name val="돋움"/>
      <family val="3"/>
      <charset val="129"/>
    </font>
    <font>
      <sz val="16"/>
      <color indexed="8"/>
      <name val="HY헤드라인M"/>
      <family val="1"/>
      <charset val="129"/>
    </font>
    <font>
      <b/>
      <sz val="11"/>
      <color indexed="10"/>
      <name val="돋움"/>
      <family val="3"/>
      <charset val="129"/>
    </font>
    <font>
      <b/>
      <sz val="10"/>
      <color indexed="1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rgb="FFFF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1"/>
      <color rgb="FF0070C0"/>
      <name val="한컴바탕"/>
      <family val="1"/>
      <charset val="129"/>
    </font>
    <font>
      <sz val="11"/>
      <color rgb="FFFF0000"/>
      <name val="한컴바탕"/>
      <family val="1"/>
      <charset val="129"/>
    </font>
    <font>
      <sz val="11"/>
      <color rgb="FFFF0000"/>
      <name val="돋움"/>
      <family val="3"/>
      <charset val="129"/>
    </font>
    <font>
      <b/>
      <sz val="11"/>
      <color rgb="FFFF0000"/>
      <name val="한컴바탕"/>
      <family val="1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b/>
      <sz val="11"/>
      <color rgb="FFFF0000"/>
      <name val="굴림"/>
      <family val="3"/>
      <charset val="129"/>
    </font>
    <font>
      <sz val="11"/>
      <color rgb="FFFF0000"/>
      <name val="굴림"/>
      <family val="3"/>
      <charset val="129"/>
    </font>
    <font>
      <sz val="10"/>
      <name val="휴먼명조"/>
      <family val="3"/>
      <charset val="129"/>
    </font>
    <font>
      <b/>
      <sz val="10"/>
      <name val="HY헤드라인M"/>
      <family val="1"/>
      <charset val="129"/>
    </font>
    <font>
      <sz val="10"/>
      <name val="바탕"/>
      <family val="1"/>
      <charset val="129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</fills>
  <borders count="15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double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double">
        <color rgb="FF808080"/>
      </right>
      <top style="thin">
        <color rgb="FF808080"/>
      </top>
      <bottom/>
      <diagonal/>
    </border>
    <border>
      <left style="double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00000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double">
        <color rgb="FF808080"/>
      </right>
      <top/>
      <bottom/>
      <diagonal/>
    </border>
    <border>
      <left style="double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000000"/>
      </right>
      <top/>
      <bottom/>
      <diagonal/>
    </border>
    <border>
      <left style="thin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ck">
        <color rgb="FF808080"/>
      </bottom>
      <diagonal/>
    </border>
    <border>
      <left style="double">
        <color rgb="FF808080"/>
      </left>
      <right style="thin">
        <color rgb="FF808080"/>
      </right>
      <top/>
      <bottom style="thick">
        <color rgb="FF808080"/>
      </bottom>
      <diagonal/>
    </border>
    <border>
      <left style="thin">
        <color rgb="FF808080"/>
      </left>
      <right style="thin">
        <color rgb="FF000000"/>
      </right>
      <top/>
      <bottom style="thick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 style="thick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 style="dotted">
        <color rgb="FF808080"/>
      </bottom>
      <diagonal/>
    </border>
    <border>
      <left style="thin">
        <color rgb="FF808080"/>
      </left>
      <right style="thin">
        <color rgb="FF000000"/>
      </right>
      <top style="dotted">
        <color rgb="FF808080"/>
      </top>
      <bottom style="dotted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indexed="64"/>
      </top>
      <bottom/>
      <diagonal/>
    </border>
    <border>
      <left style="thin">
        <color indexed="64"/>
      </left>
      <right style="thin">
        <color theme="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 style="thin">
        <color indexed="64"/>
      </bottom>
      <diagonal/>
    </border>
    <border>
      <left style="thin">
        <color indexed="64"/>
      </left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2"/>
      </top>
      <bottom/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indexed="64"/>
      </right>
      <top style="thin">
        <color theme="2"/>
      </top>
      <bottom style="thin">
        <color theme="2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/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double">
        <color rgb="FF808080"/>
      </left>
      <right/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tted">
        <color rgb="FF808080"/>
      </top>
      <bottom/>
      <diagonal/>
    </border>
    <border>
      <left style="double">
        <color rgb="FF808080"/>
      </left>
      <right style="thin">
        <color rgb="FF808080"/>
      </right>
      <top/>
      <bottom style="dotted">
        <color rgb="FF808080"/>
      </bottom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ck">
        <color rgb="FF808080"/>
      </top>
      <bottom style="thin">
        <color rgb="FF80808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double">
        <color rgb="FF808080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ck">
        <color rgb="FF808080"/>
      </top>
      <bottom style="thin">
        <color rgb="FF808080"/>
      </bottom>
      <diagonal/>
    </border>
    <border>
      <left style="thin">
        <color theme="1"/>
      </left>
      <right/>
      <top style="thin">
        <color rgb="FF808080"/>
      </top>
      <bottom style="thin">
        <color rgb="FF808080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rgb="FF808080"/>
      </right>
      <top/>
      <bottom style="thin">
        <color theme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1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theme="1"/>
      </bottom>
      <diagonal/>
    </border>
    <border>
      <left style="thin">
        <color theme="1"/>
      </left>
      <right/>
      <top/>
      <bottom style="thick">
        <color rgb="FF808080"/>
      </bottom>
      <diagonal/>
    </border>
    <border>
      <left/>
      <right style="thin">
        <color rgb="FF808080"/>
      </right>
      <top/>
      <bottom style="thick">
        <color rgb="FF808080"/>
      </bottom>
      <diagonal/>
    </border>
    <border>
      <left style="thin">
        <color theme="1"/>
      </left>
      <right/>
      <top style="thin">
        <color theme="0" tint="-0.499984740745262"/>
      </top>
      <bottom/>
      <diagonal/>
    </border>
    <border>
      <left/>
      <right style="thin">
        <color rgb="FF808080"/>
      </right>
      <top style="thin">
        <color theme="0" tint="-0.499984740745262"/>
      </top>
      <bottom/>
      <diagonal/>
    </border>
    <border>
      <left style="thin">
        <color rgb="FF808080"/>
      </left>
      <right style="thin">
        <color rgb="FF808080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rgb="FF808080"/>
      </left>
      <right style="double">
        <color rgb="FF808080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rgb="FF808080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1"/>
      </left>
      <right style="dotted">
        <color theme="0" tint="-0.499984740745262"/>
      </right>
      <top style="thin">
        <color rgb="FF808080"/>
      </top>
      <bottom/>
      <diagonal/>
    </border>
    <border>
      <left style="thin">
        <color theme="1"/>
      </left>
      <right style="dotted">
        <color theme="0" tint="-0.499984740745262"/>
      </right>
      <top/>
      <bottom/>
      <diagonal/>
    </border>
    <border>
      <left style="thin">
        <color theme="1"/>
      </left>
      <right style="dotted">
        <color theme="0" tint="-0.499984740745262"/>
      </right>
      <top/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2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3">
    <xf numFmtId="0" fontId="0" fillId="0" borderId="0"/>
    <xf numFmtId="0" fontId="2" fillId="0" borderId="0"/>
    <xf numFmtId="0" fontId="16" fillId="0" borderId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180" fontId="8" fillId="0" borderId="0" applyFill="0" applyBorder="0" applyAlignment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0" fillId="0" borderId="0" applyNumberFormat="0" applyAlignment="0">
      <alignment horizontal="left"/>
    </xf>
    <xf numFmtId="0" fontId="3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" fillId="0" borderId="0"/>
    <xf numFmtId="0" fontId="41" fillId="0" borderId="0" applyNumberFormat="0" applyAlignment="0">
      <alignment horizontal="left"/>
    </xf>
    <xf numFmtId="38" fontId="42" fillId="16" borderId="0" applyNumberFormat="0" applyBorder="0" applyAlignment="0" applyProtection="0"/>
    <xf numFmtId="0" fontId="43" fillId="0" borderId="1" applyNumberFormat="0" applyAlignment="0" applyProtection="0">
      <alignment horizontal="left" vertical="center"/>
    </xf>
    <xf numFmtId="0" fontId="43" fillId="0" borderId="2">
      <alignment horizontal="left" vertical="center"/>
    </xf>
    <xf numFmtId="10" fontId="42" fillId="17" borderId="3" applyNumberFormat="0" applyBorder="0" applyAlignment="0" applyProtection="0"/>
    <xf numFmtId="182" fontId="8" fillId="0" borderId="0"/>
    <xf numFmtId="0" fontId="25" fillId="0" borderId="0"/>
    <xf numFmtId="10" fontId="25" fillId="0" borderId="0" applyFont="0" applyFill="0" applyBorder="0" applyAlignment="0" applyProtection="0"/>
    <xf numFmtId="30" fontId="48" fillId="0" borderId="0" applyNumberFormat="0" applyFill="0" applyBorder="0" applyAlignment="0" applyProtection="0">
      <alignment horizontal="left"/>
    </xf>
    <xf numFmtId="40" fontId="49" fillId="0" borderId="0" applyBorder="0">
      <alignment horizontal="right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8" fillId="0" borderId="0">
      <protection locked="0"/>
    </xf>
    <xf numFmtId="0" fontId="21" fillId="0" borderId="0">
      <protection locked="0"/>
    </xf>
    <xf numFmtId="0" fontId="21" fillId="0" borderId="0">
      <protection locked="0"/>
    </xf>
    <xf numFmtId="0" fontId="22" fillId="3" borderId="0" applyNumberFormat="0" applyBorder="0" applyAlignment="0" applyProtection="0">
      <alignment vertical="center"/>
    </xf>
    <xf numFmtId="0" fontId="23" fillId="0" borderId="0">
      <protection locked="0"/>
    </xf>
    <xf numFmtId="0" fontId="23" fillId="0" borderId="0"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5" fillId="23" borderId="5" applyNumberFormat="0" applyFont="0" applyAlignment="0" applyProtection="0">
      <alignment vertical="center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0" borderId="0"/>
    <xf numFmtId="0" fontId="28" fillId="0" borderId="0" applyNumberFormat="0" applyFill="0" applyBorder="0" applyAlignment="0" applyProtection="0">
      <alignment vertical="center"/>
    </xf>
    <xf numFmtId="0" fontId="29" fillId="25" borderId="6" applyNumberFormat="0" applyAlignment="0" applyProtection="0">
      <alignment vertical="center"/>
    </xf>
    <xf numFmtId="0" fontId="8" fillId="0" borderId="0">
      <alignment vertical="center"/>
    </xf>
    <xf numFmtId="41" fontId="1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7" borderId="4" applyNumberFormat="0" applyAlignment="0" applyProtection="0">
      <alignment vertical="center"/>
    </xf>
    <xf numFmtId="4" fontId="23" fillId="0" borderId="0">
      <protection locked="0"/>
    </xf>
    <xf numFmtId="0" fontId="8" fillId="0" borderId="0">
      <protection locked="0"/>
    </xf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" fillId="0" borderId="0"/>
    <xf numFmtId="0" fontId="37" fillId="0" borderId="0"/>
    <xf numFmtId="0" fontId="38" fillId="4" borderId="0" applyNumberFormat="0" applyBorder="0" applyAlignment="0" applyProtection="0">
      <alignment vertical="center"/>
    </xf>
    <xf numFmtId="0" fontId="39" fillId="22" borderId="12" applyNumberFormat="0" applyAlignment="0" applyProtection="0">
      <alignment vertical="center"/>
    </xf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7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2" fillId="0" borderId="0"/>
    <xf numFmtId="0" fontId="8" fillId="0" borderId="0"/>
  </cellStyleXfs>
  <cellXfs count="396">
    <xf numFmtId="0" fontId="0" fillId="0" borderId="0" xfId="0"/>
    <xf numFmtId="0" fontId="13" fillId="0" borderId="13" xfId="0" applyFont="1" applyBorder="1"/>
    <xf numFmtId="0" fontId="13" fillId="0" borderId="14" xfId="0" applyFont="1" applyBorder="1"/>
    <xf numFmtId="0" fontId="13" fillId="0" borderId="0" xfId="0" applyFont="1"/>
    <xf numFmtId="0" fontId="13" fillId="0" borderId="15" xfId="0" applyFont="1" applyBorder="1"/>
    <xf numFmtId="0" fontId="13" fillId="0" borderId="0" xfId="0" applyFont="1" applyBorder="1"/>
    <xf numFmtId="0" fontId="13" fillId="0" borderId="16" xfId="0" applyFont="1" applyBorder="1"/>
    <xf numFmtId="0" fontId="13" fillId="0" borderId="1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/>
    <xf numFmtId="0" fontId="13" fillId="0" borderId="18" xfId="0" applyFont="1" applyBorder="1"/>
    <xf numFmtId="0" fontId="13" fillId="0" borderId="19" xfId="0" applyFont="1" applyBorder="1"/>
    <xf numFmtId="3" fontId="8" fillId="0" borderId="0" xfId="91" applyNumberFormat="1" applyFont="1"/>
    <xf numFmtId="3" fontId="11" fillId="0" borderId="0" xfId="91" applyNumberFormat="1" applyFont="1"/>
    <xf numFmtId="3" fontId="11" fillId="0" borderId="0" xfId="91" applyNumberFormat="1" applyFont="1" applyAlignment="1">
      <alignment vertical="center"/>
    </xf>
    <xf numFmtId="3" fontId="11" fillId="0" borderId="0" xfId="91" applyNumberFormat="1" applyFont="1" applyAlignment="1">
      <alignment horizontal="right"/>
    </xf>
    <xf numFmtId="3" fontId="11" fillId="0" borderId="0" xfId="91" applyNumberFormat="1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69" fillId="0" borderId="44" xfId="0" applyFont="1" applyBorder="1" applyAlignment="1">
      <alignment horizontal="center" vertical="center" wrapText="1"/>
    </xf>
    <xf numFmtId="0" fontId="69" fillId="0" borderId="45" xfId="0" applyFont="1" applyBorder="1" applyAlignment="1">
      <alignment horizontal="center" vertical="center" wrapText="1"/>
    </xf>
    <xf numFmtId="0" fontId="69" fillId="0" borderId="46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/>
    </xf>
    <xf numFmtId="0" fontId="69" fillId="29" borderId="47" xfId="0" applyFont="1" applyFill="1" applyBorder="1" applyAlignment="1">
      <alignment horizontal="center" vertical="center" wrapText="1"/>
    </xf>
    <xf numFmtId="0" fontId="71" fillId="30" borderId="48" xfId="0" applyFont="1" applyFill="1" applyBorder="1" applyAlignment="1">
      <alignment horizontal="center" wrapText="1"/>
    </xf>
    <xf numFmtId="0" fontId="71" fillId="30" borderId="49" xfId="0" applyFont="1" applyFill="1" applyBorder="1" applyAlignment="1">
      <alignment horizontal="center" wrapText="1"/>
    </xf>
    <xf numFmtId="0" fontId="71" fillId="30" borderId="50" xfId="0" applyFont="1" applyFill="1" applyBorder="1" applyAlignment="1">
      <alignment horizontal="center" wrapText="1"/>
    </xf>
    <xf numFmtId="0" fontId="71" fillId="30" borderId="51" xfId="0" applyFont="1" applyFill="1" applyBorder="1" applyAlignment="1">
      <alignment horizontal="center" wrapText="1"/>
    </xf>
    <xf numFmtId="0" fontId="71" fillId="30" borderId="52" xfId="0" applyFont="1" applyFill="1" applyBorder="1" applyAlignment="1">
      <alignment horizontal="center" wrapText="1"/>
    </xf>
    <xf numFmtId="0" fontId="71" fillId="30" borderId="53" xfId="0" applyFont="1" applyFill="1" applyBorder="1" applyAlignment="1">
      <alignment horizontal="center" wrapText="1"/>
    </xf>
    <xf numFmtId="0" fontId="71" fillId="30" borderId="54" xfId="0" applyFont="1" applyFill="1" applyBorder="1" applyAlignment="1">
      <alignment horizontal="center" wrapText="1"/>
    </xf>
    <xf numFmtId="0" fontId="71" fillId="30" borderId="55" xfId="0" applyFont="1" applyFill="1" applyBorder="1" applyAlignment="1">
      <alignment horizontal="center" wrapText="1"/>
    </xf>
    <xf numFmtId="0" fontId="7" fillId="30" borderId="56" xfId="0" applyFont="1" applyFill="1" applyBorder="1" applyAlignment="1">
      <alignment wrapText="1"/>
    </xf>
    <xf numFmtId="0" fontId="71" fillId="30" borderId="56" xfId="0" applyFont="1" applyFill="1" applyBorder="1" applyAlignment="1">
      <alignment horizontal="center" wrapText="1"/>
    </xf>
    <xf numFmtId="0" fontId="7" fillId="30" borderId="57" xfId="0" applyFont="1" applyFill="1" applyBorder="1" applyAlignment="1">
      <alignment wrapText="1"/>
    </xf>
    <xf numFmtId="0" fontId="7" fillId="30" borderId="58" xfId="0" applyFont="1" applyFill="1" applyBorder="1" applyAlignment="1">
      <alignment wrapText="1"/>
    </xf>
    <xf numFmtId="0" fontId="7" fillId="30" borderId="59" xfId="0" applyFont="1" applyFill="1" applyBorder="1" applyAlignment="1">
      <alignment wrapText="1"/>
    </xf>
    <xf numFmtId="3" fontId="6" fillId="0" borderId="60" xfId="91" applyNumberFormat="1" applyFont="1" applyBorder="1" applyAlignment="1">
      <alignment horizontal="center" vertical="center"/>
    </xf>
    <xf numFmtId="3" fontId="6" fillId="0" borderId="0" xfId="91" applyNumberFormat="1" applyFont="1" applyAlignment="1">
      <alignment horizontal="center" vertical="center"/>
    </xf>
    <xf numFmtId="3" fontId="10" fillId="0" borderId="61" xfId="91" applyNumberFormat="1" applyFont="1" applyBorder="1" applyAlignment="1">
      <alignment vertical="center"/>
    </xf>
    <xf numFmtId="3" fontId="11" fillId="0" borderId="0" xfId="91" applyNumberFormat="1" applyFont="1" applyAlignment="1">
      <alignment horizontal="left" vertical="center"/>
    </xf>
    <xf numFmtId="3" fontId="14" fillId="31" borderId="0" xfId="91" applyNumberFormat="1" applyFont="1" applyFill="1" applyBorder="1" applyAlignment="1">
      <alignment vertical="center"/>
    </xf>
    <xf numFmtId="0" fontId="71" fillId="32" borderId="63" xfId="0" applyFont="1" applyFill="1" applyBorder="1" applyAlignment="1">
      <alignment horizontal="center" vertical="center" wrapText="1"/>
    </xf>
    <xf numFmtId="41" fontId="55" fillId="0" borderId="0" xfId="66" applyFont="1" applyAlignment="1">
      <alignment horizontal="center" vertical="center"/>
    </xf>
    <xf numFmtId="41" fontId="56" fillId="0" borderId="0" xfId="66" applyFont="1" applyAlignment="1">
      <alignment horizontal="left" vertical="center"/>
    </xf>
    <xf numFmtId="41" fontId="55" fillId="0" borderId="0" xfId="66" applyFont="1" applyAlignment="1">
      <alignment horizontal="left" vertical="center"/>
    </xf>
    <xf numFmtId="41" fontId="57" fillId="0" borderId="0" xfId="66" applyFont="1" applyAlignment="1">
      <alignment horizontal="left" vertical="center"/>
    </xf>
    <xf numFmtId="41" fontId="59" fillId="0" borderId="0" xfId="66" applyFont="1" applyAlignment="1">
      <alignment horizontal="left" vertical="center"/>
    </xf>
    <xf numFmtId="41" fontId="70" fillId="27" borderId="0" xfId="66" applyFont="1" applyFill="1" applyAlignment="1">
      <alignment horizontal="center" vertical="center"/>
    </xf>
    <xf numFmtId="0" fontId="61" fillId="0" borderId="0" xfId="90" applyFont="1" applyAlignment="1">
      <alignment vertical="center"/>
    </xf>
    <xf numFmtId="0" fontId="15" fillId="0" borderId="0" xfId="90" applyFont="1" applyAlignment="1">
      <alignment vertical="center"/>
    </xf>
    <xf numFmtId="0" fontId="6" fillId="28" borderId="3" xfId="90" applyFont="1" applyFill="1" applyBorder="1" applyAlignment="1">
      <alignment horizontal="center" vertical="center" shrinkToFit="1"/>
    </xf>
    <xf numFmtId="0" fontId="6" fillId="0" borderId="25" xfId="90" applyFont="1" applyBorder="1" applyAlignment="1">
      <alignment horizontal="left" vertical="center" shrinkToFit="1"/>
    </xf>
    <xf numFmtId="0" fontId="6" fillId="0" borderId="17" xfId="90" applyFont="1" applyBorder="1" applyAlignment="1">
      <alignment horizontal="left" vertical="center"/>
    </xf>
    <xf numFmtId="179" fontId="6" fillId="0" borderId="19" xfId="90" applyNumberFormat="1" applyFont="1" applyBorder="1" applyAlignment="1">
      <alignment vertical="center"/>
    </xf>
    <xf numFmtId="0" fontId="6" fillId="0" borderId="21" xfId="90" applyFont="1" applyBorder="1" applyAlignment="1">
      <alignment horizontal="left" vertical="center" shrinkToFit="1"/>
    </xf>
    <xf numFmtId="0" fontId="6" fillId="0" borderId="3" xfId="90" applyFont="1" applyBorder="1" applyAlignment="1">
      <alignment horizontal="left" vertical="center" shrinkToFit="1"/>
    </xf>
    <xf numFmtId="0" fontId="6" fillId="0" borderId="20" xfId="90" applyFont="1" applyBorder="1" applyAlignment="1">
      <alignment horizontal="left" vertical="center"/>
    </xf>
    <xf numFmtId="179" fontId="6" fillId="0" borderId="26" xfId="90" applyNumberFormat="1" applyFont="1" applyBorder="1" applyAlignment="1">
      <alignment vertical="center"/>
    </xf>
    <xf numFmtId="0" fontId="6" fillId="0" borderId="23" xfId="90" applyFont="1" applyBorder="1" applyAlignment="1">
      <alignment horizontal="left" vertical="center" shrinkToFit="1"/>
    </xf>
    <xf numFmtId="0" fontId="6" fillId="0" borderId="15" xfId="90" applyFont="1" applyBorder="1" applyAlignment="1">
      <alignment horizontal="left" vertical="center" wrapText="1"/>
    </xf>
    <xf numFmtId="41" fontId="6" fillId="0" borderId="16" xfId="68" applyFont="1" applyBorder="1" applyAlignment="1">
      <alignment vertical="center"/>
    </xf>
    <xf numFmtId="0" fontId="6" fillId="0" borderId="17" xfId="90" applyFont="1" applyBorder="1" applyAlignment="1">
      <alignment horizontal="center" vertical="center"/>
    </xf>
    <xf numFmtId="179" fontId="6" fillId="0" borderId="16" xfId="90" applyNumberFormat="1" applyFont="1" applyBorder="1" applyAlignment="1">
      <alignment vertical="center"/>
    </xf>
    <xf numFmtId="0" fontId="6" fillId="0" borderId="22" xfId="90" applyFont="1" applyBorder="1" applyAlignment="1">
      <alignment horizontal="left" vertical="center"/>
    </xf>
    <xf numFmtId="179" fontId="6" fillId="0" borderId="14" xfId="90" applyNumberFormat="1" applyFont="1" applyBorder="1" applyAlignment="1">
      <alignment vertical="center"/>
    </xf>
    <xf numFmtId="0" fontId="6" fillId="0" borderId="15" xfId="90" applyFont="1" applyBorder="1" applyAlignment="1">
      <alignment horizontal="left" vertical="center"/>
    </xf>
    <xf numFmtId="41" fontId="6" fillId="0" borderId="22" xfId="68" applyFont="1" applyBorder="1" applyAlignment="1">
      <alignment vertical="center"/>
    </xf>
    <xf numFmtId="0" fontId="6" fillId="0" borderId="22" xfId="90" applyFont="1" applyBorder="1" applyAlignment="1">
      <alignment horizontal="left" vertical="center" shrinkToFit="1"/>
    </xf>
    <xf numFmtId="179" fontId="6" fillId="26" borderId="19" xfId="90" applyNumberFormat="1" applyFont="1" applyFill="1" applyBorder="1" applyAlignment="1">
      <alignment vertical="center"/>
    </xf>
    <xf numFmtId="179" fontId="15" fillId="0" borderId="0" xfId="90" applyNumberFormat="1" applyFont="1" applyAlignment="1">
      <alignment vertical="center"/>
    </xf>
    <xf numFmtId="179" fontId="6" fillId="31" borderId="14" xfId="90" applyNumberFormat="1" applyFont="1" applyFill="1" applyBorder="1" applyAlignment="1">
      <alignment vertical="center"/>
    </xf>
    <xf numFmtId="0" fontId="72" fillId="0" borderId="0" xfId="90" applyFont="1" applyAlignment="1">
      <alignment horizontal="center" vertical="center"/>
    </xf>
    <xf numFmtId="0" fontId="11" fillId="31" borderId="18" xfId="90" applyFont="1" applyFill="1" applyBorder="1" applyAlignment="1">
      <alignment vertical="center"/>
    </xf>
    <xf numFmtId="0" fontId="4" fillId="0" borderId="0" xfId="90" applyFont="1" applyAlignment="1">
      <alignment vertical="center"/>
    </xf>
    <xf numFmtId="0" fontId="6" fillId="0" borderId="0" xfId="90" applyFont="1" applyAlignment="1">
      <alignment vertical="center"/>
    </xf>
    <xf numFmtId="179" fontId="6" fillId="26" borderId="26" xfId="90" applyNumberFormat="1" applyFont="1" applyFill="1" applyBorder="1" applyAlignment="1">
      <alignment vertical="center"/>
    </xf>
    <xf numFmtId="41" fontId="47" fillId="0" borderId="0" xfId="68" applyFont="1" applyAlignment="1">
      <alignment vertical="center"/>
    </xf>
    <xf numFmtId="179" fontId="4" fillId="0" borderId="0" xfId="90" applyNumberFormat="1" applyFont="1" applyAlignment="1">
      <alignment vertical="center"/>
    </xf>
    <xf numFmtId="41" fontId="4" fillId="0" borderId="0" xfId="90" applyNumberFormat="1" applyFont="1" applyAlignment="1">
      <alignment vertical="center"/>
    </xf>
    <xf numFmtId="179" fontId="6" fillId="31" borderId="19" xfId="90" applyNumberFormat="1" applyFont="1" applyFill="1" applyBorder="1" applyAlignment="1">
      <alignment vertical="center"/>
    </xf>
    <xf numFmtId="0" fontId="6" fillId="31" borderId="21" xfId="90" applyFont="1" applyFill="1" applyBorder="1" applyAlignment="1">
      <alignment horizontal="left" vertical="center" shrinkToFit="1"/>
    </xf>
    <xf numFmtId="179" fontId="6" fillId="31" borderId="26" xfId="90" applyNumberFormat="1" applyFont="1" applyFill="1" applyBorder="1" applyAlignment="1">
      <alignment vertical="center"/>
    </xf>
    <xf numFmtId="0" fontId="6" fillId="31" borderId="23" xfId="90" applyFont="1" applyFill="1" applyBorder="1" applyAlignment="1">
      <alignment horizontal="left" vertical="center" shrinkToFit="1"/>
    </xf>
    <xf numFmtId="179" fontId="6" fillId="31" borderId="16" xfId="90" applyNumberFormat="1" applyFont="1" applyFill="1" applyBorder="1" applyAlignment="1">
      <alignment vertical="center"/>
    </xf>
    <xf numFmtId="41" fontId="6" fillId="31" borderId="16" xfId="68" applyFont="1" applyFill="1" applyBorder="1" applyAlignment="1">
      <alignment vertical="center"/>
    </xf>
    <xf numFmtId="0" fontId="6" fillId="31" borderId="21" xfId="90" applyFont="1" applyFill="1" applyBorder="1" applyAlignment="1">
      <alignment horizontal="left" vertical="center"/>
    </xf>
    <xf numFmtId="0" fontId="6" fillId="31" borderId="23" xfId="90" applyFont="1" applyFill="1" applyBorder="1" applyAlignment="1">
      <alignment horizontal="left" vertical="center"/>
    </xf>
    <xf numFmtId="0" fontId="6" fillId="31" borderId="21" xfId="90" applyFont="1" applyFill="1" applyBorder="1" applyAlignment="1">
      <alignment horizontal="left" vertical="center" wrapText="1"/>
    </xf>
    <xf numFmtId="0" fontId="6" fillId="31" borderId="25" xfId="90" applyFont="1" applyFill="1" applyBorder="1" applyAlignment="1">
      <alignment horizontal="left" vertical="center" wrapText="1"/>
    </xf>
    <xf numFmtId="0" fontId="6" fillId="31" borderId="23" xfId="90" applyFont="1" applyFill="1" applyBorder="1" applyAlignment="1">
      <alignment horizontal="left" vertical="center" wrapText="1"/>
    </xf>
    <xf numFmtId="0" fontId="6" fillId="31" borderId="25" xfId="90" applyFont="1" applyFill="1" applyBorder="1" applyAlignment="1">
      <alignment horizontal="left" vertical="center"/>
    </xf>
    <xf numFmtId="41" fontId="6" fillId="31" borderId="26" xfId="68" applyFont="1" applyFill="1" applyBorder="1" applyAlignment="1">
      <alignment horizontal="left" vertical="center"/>
    </xf>
    <xf numFmtId="41" fontId="53" fillId="0" borderId="0" xfId="66" applyFont="1" applyAlignment="1">
      <alignment horizontal="left" vertical="center"/>
    </xf>
    <xf numFmtId="41" fontId="8" fillId="0" borderId="0" xfId="66" applyFont="1" applyAlignment="1">
      <alignment horizontal="center" vertical="center"/>
    </xf>
    <xf numFmtId="41" fontId="8" fillId="0" borderId="0" xfId="66" applyFont="1" applyAlignment="1">
      <alignment horizontal="left" vertical="center"/>
    </xf>
    <xf numFmtId="0" fontId="8" fillId="0" borderId="0" xfId="88"/>
    <xf numFmtId="41" fontId="74" fillId="0" borderId="0" xfId="66" applyFont="1" applyAlignment="1">
      <alignment horizontal="left" vertical="center"/>
    </xf>
    <xf numFmtId="41" fontId="54" fillId="0" borderId="0" xfId="66" applyFont="1" applyBorder="1" applyAlignment="1">
      <alignment horizontal="left" vertical="center" wrapText="1"/>
    </xf>
    <xf numFmtId="41" fontId="63" fillId="0" borderId="0" xfId="66" applyFont="1" applyBorder="1" applyAlignment="1">
      <alignment horizontal="center" vertical="center"/>
    </xf>
    <xf numFmtId="0" fontId="65" fillId="0" borderId="0" xfId="88" applyFont="1" applyAlignment="1"/>
    <xf numFmtId="0" fontId="6" fillId="29" borderId="3" xfId="88" applyFont="1" applyFill="1" applyBorder="1" applyAlignment="1">
      <alignment horizontal="center" vertical="center"/>
    </xf>
    <xf numFmtId="0" fontId="8" fillId="0" borderId="0" xfId="88" applyFont="1"/>
    <xf numFmtId="41" fontId="62" fillId="0" borderId="33" xfId="66" applyFont="1" applyBorder="1" applyAlignment="1">
      <alignment horizontal="center" vertical="center" wrapText="1"/>
    </xf>
    <xf numFmtId="41" fontId="62" fillId="0" borderId="34" xfId="66" applyFont="1" applyBorder="1" applyAlignment="1">
      <alignment horizontal="center" vertical="center" wrapText="1"/>
    </xf>
    <xf numFmtId="41" fontId="62" fillId="0" borderId="35" xfId="66" quotePrefix="1" applyFont="1" applyBorder="1" applyAlignment="1">
      <alignment horizontal="center" vertical="center" wrapText="1"/>
    </xf>
    <xf numFmtId="41" fontId="62" fillId="0" borderId="36" xfId="66" quotePrefix="1" applyFont="1" applyBorder="1" applyAlignment="1">
      <alignment horizontal="center" vertical="center" wrapText="1"/>
    </xf>
    <xf numFmtId="41" fontId="62" fillId="0" borderId="36" xfId="66" applyFont="1" applyBorder="1" applyAlignment="1">
      <alignment horizontal="center" vertical="center" wrapText="1"/>
    </xf>
    <xf numFmtId="41" fontId="62" fillId="26" borderId="37" xfId="66" applyFont="1" applyFill="1" applyBorder="1" applyAlignment="1">
      <alignment horizontal="left" vertical="center" wrapText="1"/>
    </xf>
    <xf numFmtId="41" fontId="62" fillId="26" borderId="27" xfId="66" applyFont="1" applyFill="1" applyBorder="1" applyAlignment="1">
      <alignment horizontal="left" vertical="center" wrapText="1"/>
    </xf>
    <xf numFmtId="41" fontId="62" fillId="0" borderId="27" xfId="66" applyFont="1" applyBorder="1" applyAlignment="1">
      <alignment horizontal="left" vertical="center" wrapText="1"/>
    </xf>
    <xf numFmtId="41" fontId="62" fillId="0" borderId="28" xfId="66" applyFont="1" applyBorder="1" applyAlignment="1">
      <alignment horizontal="left" vertical="center" wrapText="1"/>
    </xf>
    <xf numFmtId="41" fontId="6" fillId="0" borderId="38" xfId="66" applyFont="1" applyBorder="1" applyAlignment="1">
      <alignment horizontal="center" vertical="center"/>
    </xf>
    <xf numFmtId="41" fontId="6" fillId="0" borderId="39" xfId="66" applyFont="1" applyBorder="1" applyAlignment="1">
      <alignment horizontal="center" vertical="center"/>
    </xf>
    <xf numFmtId="41" fontId="6" fillId="0" borderId="40" xfId="66" applyFont="1" applyBorder="1" applyAlignment="1">
      <alignment horizontal="center" vertical="center"/>
    </xf>
    <xf numFmtId="41" fontId="6" fillId="0" borderId="29" xfId="66" applyFont="1" applyBorder="1" applyAlignment="1">
      <alignment horizontal="center" vertical="center"/>
    </xf>
    <xf numFmtId="41" fontId="6" fillId="26" borderId="3" xfId="66" applyFont="1" applyFill="1" applyBorder="1" applyAlignment="1">
      <alignment horizontal="center" vertical="center"/>
    </xf>
    <xf numFmtId="41" fontId="6" fillId="0" borderId="30" xfId="66" applyFont="1" applyBorder="1" applyAlignment="1">
      <alignment horizontal="center" vertical="center"/>
    </xf>
    <xf numFmtId="41" fontId="6" fillId="27" borderId="41" xfId="66" applyFont="1" applyFill="1" applyBorder="1" applyAlignment="1">
      <alignment horizontal="center" vertical="center"/>
    </xf>
    <xf numFmtId="41" fontId="6" fillId="27" borderId="31" xfId="66" applyFont="1" applyFill="1" applyBorder="1" applyAlignment="1">
      <alignment horizontal="center" vertical="center"/>
    </xf>
    <xf numFmtId="41" fontId="6" fillId="27" borderId="32" xfId="66" applyFont="1" applyFill="1" applyBorder="1" applyAlignment="1">
      <alignment horizontal="center" vertical="center"/>
    </xf>
    <xf numFmtId="41" fontId="53" fillId="0" borderId="0" xfId="66" applyFont="1" applyAlignment="1">
      <alignment vertical="center"/>
    </xf>
    <xf numFmtId="0" fontId="6" fillId="31" borderId="3" xfId="90" applyFont="1" applyFill="1" applyBorder="1" applyAlignment="1">
      <alignment horizontal="left" vertical="center" shrinkToFit="1"/>
    </xf>
    <xf numFmtId="0" fontId="6" fillId="31" borderId="25" xfId="90" applyFont="1" applyFill="1" applyBorder="1" applyAlignment="1">
      <alignment horizontal="left" vertical="center" shrinkToFit="1"/>
    </xf>
    <xf numFmtId="0" fontId="8" fillId="30" borderId="74" xfId="0" applyFont="1" applyFill="1" applyBorder="1" applyAlignment="1">
      <alignment horizontal="center" vertical="center" wrapText="1"/>
    </xf>
    <xf numFmtId="0" fontId="8" fillId="30" borderId="75" xfId="0" applyFont="1" applyFill="1" applyBorder="1" applyAlignment="1">
      <alignment horizontal="center" vertical="center" wrapText="1"/>
    </xf>
    <xf numFmtId="0" fontId="6" fillId="0" borderId="77" xfId="90" applyFont="1" applyBorder="1" applyAlignment="1">
      <alignment horizontal="left" vertical="center" shrinkToFit="1"/>
    </xf>
    <xf numFmtId="0" fontId="6" fillId="0" borderId="78" xfId="90" applyFont="1" applyBorder="1" applyAlignment="1">
      <alignment horizontal="left" vertical="center" wrapText="1"/>
    </xf>
    <xf numFmtId="179" fontId="6" fillId="0" borderId="79" xfId="90" applyNumberFormat="1" applyFont="1" applyBorder="1" applyAlignment="1">
      <alignment vertical="center"/>
    </xf>
    <xf numFmtId="0" fontId="6" fillId="0" borderId="80" xfId="90" applyFont="1" applyBorder="1" applyAlignment="1">
      <alignment horizontal="left" vertical="center" shrinkToFit="1"/>
    </xf>
    <xf numFmtId="179" fontId="6" fillId="0" borderId="81" xfId="90" applyNumberFormat="1" applyFont="1" applyBorder="1" applyAlignment="1">
      <alignment vertical="center"/>
    </xf>
    <xf numFmtId="0" fontId="6" fillId="0" borderId="20" xfId="90" applyFont="1" applyBorder="1" applyAlignment="1">
      <alignment horizontal="center" vertical="center"/>
    </xf>
    <xf numFmtId="41" fontId="6" fillId="0" borderId="0" xfId="68" applyFont="1" applyBorder="1" applyAlignment="1">
      <alignment vertical="center"/>
    </xf>
    <xf numFmtId="41" fontId="6" fillId="31" borderId="82" xfId="68" applyFont="1" applyFill="1" applyBorder="1" applyAlignment="1">
      <alignment vertical="center"/>
    </xf>
    <xf numFmtId="0" fontId="6" fillId="31" borderId="83" xfId="90" applyFont="1" applyFill="1" applyBorder="1" applyAlignment="1">
      <alignment horizontal="left" vertical="center" wrapText="1"/>
    </xf>
    <xf numFmtId="0" fontId="6" fillId="31" borderId="84" xfId="90" applyFont="1" applyFill="1" applyBorder="1" applyAlignment="1">
      <alignment horizontal="left" vertical="center"/>
    </xf>
    <xf numFmtId="0" fontId="6" fillId="31" borderId="85" xfId="90" applyFont="1" applyFill="1" applyBorder="1" applyAlignment="1">
      <alignment horizontal="left" vertical="center"/>
    </xf>
    <xf numFmtId="0" fontId="6" fillId="31" borderId="83" xfId="90" applyFont="1" applyFill="1" applyBorder="1" applyAlignment="1">
      <alignment horizontal="left" vertical="center"/>
    </xf>
    <xf numFmtId="0" fontId="6" fillId="31" borderId="86" xfId="90" applyFont="1" applyFill="1" applyBorder="1" applyAlignment="1">
      <alignment horizontal="left" vertical="center"/>
    </xf>
    <xf numFmtId="0" fontId="6" fillId="0" borderId="87" xfId="90" applyFont="1" applyBorder="1" applyAlignment="1">
      <alignment horizontal="left" vertical="center" shrinkToFit="1"/>
    </xf>
    <xf numFmtId="0" fontId="6" fillId="31" borderId="88" xfId="90" applyFont="1" applyFill="1" applyBorder="1" applyAlignment="1">
      <alignment horizontal="center" vertical="center"/>
    </xf>
    <xf numFmtId="0" fontId="6" fillId="0" borderId="85" xfId="90" applyFont="1" applyBorder="1" applyAlignment="1">
      <alignment horizontal="left" vertical="center"/>
    </xf>
    <xf numFmtId="0" fontId="6" fillId="0" borderId="84" xfId="90" applyFont="1" applyBorder="1" applyAlignment="1">
      <alignment horizontal="left" vertical="center"/>
    </xf>
    <xf numFmtId="0" fontId="6" fillId="26" borderId="85" xfId="90" applyFont="1" applyFill="1" applyBorder="1" applyAlignment="1">
      <alignment horizontal="left" vertical="center"/>
    </xf>
    <xf numFmtId="0" fontId="6" fillId="31" borderId="77" xfId="90" applyFont="1" applyFill="1" applyBorder="1" applyAlignment="1">
      <alignment horizontal="left" vertical="center" shrinkToFit="1"/>
    </xf>
    <xf numFmtId="179" fontId="6" fillId="31" borderId="79" xfId="90" applyNumberFormat="1" applyFont="1" applyFill="1" applyBorder="1" applyAlignment="1">
      <alignment vertical="center"/>
    </xf>
    <xf numFmtId="0" fontId="6" fillId="31" borderId="85" xfId="90" applyFont="1" applyFill="1" applyBorder="1" applyAlignment="1">
      <alignment horizontal="center" vertical="center"/>
    </xf>
    <xf numFmtId="0" fontId="6" fillId="31" borderId="86" xfId="90" applyFont="1" applyFill="1" applyBorder="1" applyAlignment="1">
      <alignment vertical="center" wrapText="1"/>
    </xf>
    <xf numFmtId="41" fontId="6" fillId="31" borderId="83" xfId="68" applyFont="1" applyFill="1" applyBorder="1" applyAlignment="1">
      <alignment vertical="center" wrapText="1"/>
    </xf>
    <xf numFmtId="0" fontId="6" fillId="31" borderId="89" xfId="90" applyFont="1" applyFill="1" applyBorder="1" applyAlignment="1">
      <alignment horizontal="left" vertical="center"/>
    </xf>
    <xf numFmtId="179" fontId="6" fillId="31" borderId="90" xfId="90" applyNumberFormat="1" applyFont="1" applyFill="1" applyBorder="1" applyAlignment="1">
      <alignment vertical="center"/>
    </xf>
    <xf numFmtId="41" fontId="6" fillId="31" borderId="86" xfId="68" applyFont="1" applyFill="1" applyBorder="1" applyAlignment="1">
      <alignment vertical="center"/>
    </xf>
    <xf numFmtId="0" fontId="6" fillId="31" borderId="83" xfId="90" applyFont="1" applyFill="1" applyBorder="1" applyAlignment="1">
      <alignment horizontal="left" vertical="center" shrinkToFit="1"/>
    </xf>
    <xf numFmtId="0" fontId="6" fillId="31" borderId="80" xfId="90" applyFont="1" applyFill="1" applyBorder="1" applyAlignment="1">
      <alignment horizontal="left" vertical="center" shrinkToFit="1"/>
    </xf>
    <xf numFmtId="179" fontId="6" fillId="31" borderId="81" xfId="90" applyNumberFormat="1" applyFont="1" applyFill="1" applyBorder="1" applyAlignment="1">
      <alignment vertical="center"/>
    </xf>
    <xf numFmtId="0" fontId="6" fillId="31" borderId="83" xfId="90" applyFont="1" applyFill="1" applyBorder="1" applyAlignment="1">
      <alignment vertical="center"/>
    </xf>
    <xf numFmtId="0" fontId="6" fillId="31" borderId="86" xfId="90" applyFont="1" applyFill="1" applyBorder="1" applyAlignment="1">
      <alignment vertical="center"/>
    </xf>
    <xf numFmtId="179" fontId="6" fillId="31" borderId="91" xfId="90" applyNumberFormat="1" applyFont="1" applyFill="1" applyBorder="1" applyAlignment="1">
      <alignment vertical="center"/>
    </xf>
    <xf numFmtId="179" fontId="6" fillId="31" borderId="84" xfId="90" applyNumberFormat="1" applyFont="1" applyFill="1" applyBorder="1" applyAlignment="1">
      <alignment vertical="center" wrapText="1"/>
    </xf>
    <xf numFmtId="179" fontId="6" fillId="0" borderId="0" xfId="90" applyNumberFormat="1" applyFont="1" applyBorder="1" applyAlignment="1">
      <alignment vertical="center"/>
    </xf>
    <xf numFmtId="41" fontId="6" fillId="31" borderId="86" xfId="68" applyFont="1" applyFill="1" applyBorder="1" applyAlignment="1">
      <alignment vertical="center" wrapText="1"/>
    </xf>
    <xf numFmtId="0" fontId="6" fillId="26" borderId="84" xfId="90" applyFont="1" applyFill="1" applyBorder="1" applyAlignment="1">
      <alignment horizontal="left" vertical="center" indent="1"/>
    </xf>
    <xf numFmtId="3" fontId="11" fillId="32" borderId="0" xfId="91" applyNumberFormat="1" applyFont="1" applyFill="1" applyBorder="1" applyAlignment="1">
      <alignment horizontal="right" vertical="center"/>
    </xf>
    <xf numFmtId="0" fontId="10" fillId="30" borderId="92" xfId="0" applyFont="1" applyFill="1" applyBorder="1" applyAlignment="1">
      <alignment horizontal="center" vertical="center" wrapText="1"/>
    </xf>
    <xf numFmtId="0" fontId="10" fillId="30" borderId="93" xfId="0" applyFont="1" applyFill="1" applyBorder="1" applyAlignment="1">
      <alignment horizontal="center" vertical="center" wrapText="1"/>
    </xf>
    <xf numFmtId="41" fontId="6" fillId="33" borderId="60" xfId="68" applyFont="1" applyFill="1" applyBorder="1" applyAlignment="1">
      <alignment horizontal="center" vertical="center" wrapText="1"/>
    </xf>
    <xf numFmtId="41" fontId="6" fillId="33" borderId="76" xfId="68" applyFont="1" applyFill="1" applyBorder="1" applyAlignment="1">
      <alignment horizontal="center" vertical="center" wrapText="1"/>
    </xf>
    <xf numFmtId="41" fontId="6" fillId="33" borderId="92" xfId="68" applyFont="1" applyFill="1" applyBorder="1" applyAlignment="1">
      <alignment horizontal="center" vertical="center" wrapText="1"/>
    </xf>
    <xf numFmtId="41" fontId="6" fillId="33" borderId="95" xfId="68" applyFont="1" applyFill="1" applyBorder="1" applyAlignment="1">
      <alignment horizontal="center" vertical="center" wrapText="1"/>
    </xf>
    <xf numFmtId="41" fontId="6" fillId="33" borderId="62" xfId="68" applyFont="1" applyFill="1" applyBorder="1" applyAlignment="1">
      <alignment horizontal="center" vertical="center" wrapText="1"/>
    </xf>
    <xf numFmtId="3" fontId="8" fillId="0" borderId="0" xfId="91" applyNumberFormat="1" applyFont="1" applyAlignment="1">
      <alignment horizontal="left" vertical="center" wrapText="1"/>
    </xf>
    <xf numFmtId="0" fontId="11" fillId="29" borderId="2" xfId="90" applyFont="1" applyFill="1" applyBorder="1" applyAlignment="1">
      <alignment vertical="center"/>
    </xf>
    <xf numFmtId="0" fontId="11" fillId="29" borderId="2" xfId="90" applyFont="1" applyFill="1" applyBorder="1" applyAlignment="1">
      <alignment horizontal="left" vertical="center"/>
    </xf>
    <xf numFmtId="0" fontId="8" fillId="29" borderId="20" xfId="90" applyFont="1" applyFill="1" applyBorder="1" applyAlignment="1">
      <alignment horizontal="left" vertical="center"/>
    </xf>
    <xf numFmtId="0" fontId="8" fillId="29" borderId="20" xfId="90" applyFont="1" applyFill="1" applyBorder="1" applyAlignment="1">
      <alignment vertical="center"/>
    </xf>
    <xf numFmtId="0" fontId="6" fillId="0" borderId="3" xfId="88" applyFont="1" applyBorder="1" applyAlignment="1">
      <alignment horizontal="center" vertical="center"/>
    </xf>
    <xf numFmtId="0" fontId="6" fillId="0" borderId="0" xfId="88" applyFont="1" applyAlignment="1">
      <alignment vertical="center"/>
    </xf>
    <xf numFmtId="41" fontId="6" fillId="0" borderId="3" xfId="66" applyFont="1" applyBorder="1" applyAlignment="1">
      <alignment horizontal="center" vertical="center"/>
    </xf>
    <xf numFmtId="0" fontId="69" fillId="0" borderId="115" xfId="0" applyFont="1" applyBorder="1" applyAlignment="1">
      <alignment horizontal="center" vertical="center" wrapText="1"/>
    </xf>
    <xf numFmtId="0" fontId="69" fillId="0" borderId="117" xfId="0" applyFont="1" applyBorder="1" applyAlignment="1">
      <alignment horizontal="center" vertical="center" wrapText="1"/>
    </xf>
    <xf numFmtId="0" fontId="0" fillId="29" borderId="0" xfId="0" applyFill="1" applyBorder="1" applyAlignment="1">
      <alignment horizontal="right" vertical="center"/>
    </xf>
    <xf numFmtId="0" fontId="6" fillId="0" borderId="20" xfId="90" applyFont="1" applyBorder="1" applyAlignment="1">
      <alignment horizontal="left" vertical="center" shrinkToFit="1"/>
    </xf>
    <xf numFmtId="0" fontId="6" fillId="0" borderId="3" xfId="90" applyFont="1" applyBorder="1" applyAlignment="1">
      <alignment horizontal="left" vertical="center" shrinkToFit="1"/>
    </xf>
    <xf numFmtId="0" fontId="6" fillId="31" borderId="3" xfId="90" applyFont="1" applyFill="1" applyBorder="1" applyAlignment="1">
      <alignment horizontal="left" vertical="center" shrinkToFit="1"/>
    </xf>
    <xf numFmtId="0" fontId="12" fillId="0" borderId="20" xfId="90" applyFont="1" applyBorder="1" applyAlignment="1">
      <alignment horizontal="left" vertical="center" wrapText="1"/>
    </xf>
    <xf numFmtId="0" fontId="12" fillId="0" borderId="20" xfId="90" applyFont="1" applyBorder="1" applyAlignment="1">
      <alignment horizontal="left" vertical="center"/>
    </xf>
    <xf numFmtId="0" fontId="6" fillId="0" borderId="21" xfId="90" applyFont="1" applyBorder="1" applyAlignment="1">
      <alignment horizontal="left" vertical="center" wrapText="1" shrinkToFit="1"/>
    </xf>
    <xf numFmtId="41" fontId="80" fillId="0" borderId="0" xfId="66" applyFont="1" applyAlignment="1">
      <alignment horizontal="justify" vertical="center"/>
    </xf>
    <xf numFmtId="41" fontId="80" fillId="0" borderId="0" xfId="66" applyFont="1" applyAlignment="1">
      <alignment horizontal="center" vertical="center"/>
    </xf>
    <xf numFmtId="0" fontId="6" fillId="31" borderId="3" xfId="90" applyFont="1" applyFill="1" applyBorder="1" applyAlignment="1">
      <alignment horizontal="left" vertical="center" wrapText="1" shrinkToFit="1"/>
    </xf>
    <xf numFmtId="41" fontId="81" fillId="0" borderId="0" xfId="66" applyFont="1" applyAlignment="1">
      <alignment horizontal="left" vertical="center"/>
    </xf>
    <xf numFmtId="41" fontId="82" fillId="0" borderId="0" xfId="66" applyFont="1" applyAlignment="1">
      <alignment horizontal="left" vertical="center"/>
    </xf>
    <xf numFmtId="0" fontId="83" fillId="0" borderId="0" xfId="88" applyFont="1" applyAlignment="1">
      <alignment horizontal="left"/>
    </xf>
    <xf numFmtId="0" fontId="84" fillId="0" borderId="0" xfId="88" applyFont="1" applyAlignment="1">
      <alignment horizontal="left"/>
    </xf>
    <xf numFmtId="0" fontId="76" fillId="0" borderId="0" xfId="88" applyFont="1"/>
    <xf numFmtId="41" fontId="75" fillId="0" borderId="0" xfId="66" applyFont="1" applyAlignment="1">
      <alignment horizontal="right" vertical="center"/>
    </xf>
    <xf numFmtId="3" fontId="70" fillId="0" borderId="0" xfId="91" applyNumberFormat="1" applyFont="1" applyBorder="1" applyAlignment="1">
      <alignment horizontal="right" vertical="center"/>
    </xf>
    <xf numFmtId="0" fontId="6" fillId="0" borderId="3" xfId="90" applyFont="1" applyBorder="1" applyAlignment="1">
      <alignment horizontal="left" vertical="center" shrinkToFit="1"/>
    </xf>
    <xf numFmtId="0" fontId="6" fillId="0" borderId="25" xfId="90" applyFont="1" applyBorder="1" applyAlignment="1">
      <alignment horizontal="left" vertical="center" shrinkToFit="1"/>
    </xf>
    <xf numFmtId="0" fontId="6" fillId="31" borderId="25" xfId="90" applyFont="1" applyFill="1" applyBorder="1" applyAlignment="1">
      <alignment horizontal="left" vertical="center" shrinkToFit="1"/>
    </xf>
    <xf numFmtId="0" fontId="6" fillId="31" borderId="25" xfId="90" applyFont="1" applyFill="1" applyBorder="1" applyAlignment="1">
      <alignment horizontal="left" vertical="center" shrinkToFit="1"/>
    </xf>
    <xf numFmtId="41" fontId="73" fillId="0" borderId="64" xfId="65" applyFont="1" applyBorder="1" applyAlignment="1">
      <alignment horizontal="center" vertical="center" shrinkToFit="1"/>
    </xf>
    <xf numFmtId="41" fontId="73" fillId="0" borderId="65" xfId="65" applyFont="1" applyBorder="1" applyAlignment="1">
      <alignment horizontal="center" vertical="center" shrinkToFit="1"/>
    </xf>
    <xf numFmtId="41" fontId="73" fillId="0" borderId="66" xfId="65" applyFont="1" applyBorder="1" applyAlignment="1">
      <alignment horizontal="center" vertical="center" shrinkToFit="1"/>
    </xf>
    <xf numFmtId="41" fontId="73" fillId="0" borderId="67" xfId="65" applyFont="1" applyBorder="1" applyAlignment="1">
      <alignment horizontal="center" vertical="center" shrinkToFit="1"/>
    </xf>
    <xf numFmtId="41" fontId="73" fillId="29" borderId="129" xfId="65" applyFont="1" applyFill="1" applyBorder="1" applyAlignment="1">
      <alignment horizontal="center" vertical="center" shrinkToFit="1"/>
    </xf>
    <xf numFmtId="41" fontId="73" fillId="29" borderId="130" xfId="65" applyFont="1" applyFill="1" applyBorder="1" applyAlignment="1">
      <alignment horizontal="center" vertical="center" shrinkToFit="1"/>
    </xf>
    <xf numFmtId="41" fontId="73" fillId="0" borderId="69" xfId="65" applyFont="1" applyBorder="1" applyAlignment="1">
      <alignment horizontal="center" vertical="center" shrinkToFit="1"/>
    </xf>
    <xf numFmtId="41" fontId="73" fillId="0" borderId="70" xfId="65" applyFont="1" applyBorder="1" applyAlignment="1">
      <alignment horizontal="center" vertical="center" shrinkToFit="1"/>
    </xf>
    <xf numFmtId="41" fontId="73" fillId="32" borderId="71" xfId="65" applyFont="1" applyFill="1" applyBorder="1" applyAlignment="1">
      <alignment horizontal="center" vertical="center" shrinkToFit="1"/>
    </xf>
    <xf numFmtId="41" fontId="73" fillId="0" borderId="72" xfId="65" applyFont="1" applyBorder="1" applyAlignment="1">
      <alignment horizontal="center" vertical="center" shrinkToFit="1"/>
    </xf>
    <xf numFmtId="41" fontId="73" fillId="0" borderId="73" xfId="65" applyFont="1" applyBorder="1" applyAlignment="1">
      <alignment horizontal="center" vertical="center" shrinkToFit="1"/>
    </xf>
    <xf numFmtId="41" fontId="73" fillId="0" borderId="116" xfId="65" applyFont="1" applyBorder="1" applyAlignment="1">
      <alignment horizontal="center" vertical="center" shrinkToFit="1"/>
    </xf>
    <xf numFmtId="41" fontId="73" fillId="29" borderId="68" xfId="65" applyFont="1" applyFill="1" applyBorder="1" applyAlignment="1">
      <alignment horizontal="center" vertical="center" shrinkToFit="1"/>
    </xf>
    <xf numFmtId="183" fontId="6" fillId="31" borderId="25" xfId="90" applyNumberFormat="1" applyFont="1" applyFill="1" applyBorder="1" applyAlignment="1">
      <alignment vertical="center" shrinkToFit="1"/>
    </xf>
    <xf numFmtId="179" fontId="6" fillId="31" borderId="25" xfId="90" applyNumberFormat="1" applyFont="1" applyFill="1" applyBorder="1" applyAlignment="1">
      <alignment vertical="center" shrinkToFit="1"/>
    </xf>
    <xf numFmtId="183" fontId="6" fillId="31" borderId="3" xfId="90" applyNumberFormat="1" applyFont="1" applyFill="1" applyBorder="1" applyAlignment="1">
      <alignment vertical="center" shrinkToFit="1"/>
    </xf>
    <xf numFmtId="179" fontId="6" fillId="31" borderId="3" xfId="90" applyNumberFormat="1" applyFont="1" applyFill="1" applyBorder="1" applyAlignment="1">
      <alignment vertical="center" shrinkToFit="1"/>
    </xf>
    <xf numFmtId="183" fontId="6" fillId="31" borderId="77" xfId="90" applyNumberFormat="1" applyFont="1" applyFill="1" applyBorder="1" applyAlignment="1">
      <alignment vertical="center" shrinkToFit="1"/>
    </xf>
    <xf numFmtId="179" fontId="6" fillId="31" borderId="77" xfId="90" applyNumberFormat="1" applyFont="1" applyFill="1" applyBorder="1" applyAlignment="1">
      <alignment vertical="center" shrinkToFit="1"/>
    </xf>
    <xf numFmtId="183" fontId="6" fillId="31" borderId="21" xfId="90" applyNumberFormat="1" applyFont="1" applyFill="1" applyBorder="1" applyAlignment="1">
      <alignment vertical="center" shrinkToFit="1"/>
    </xf>
    <xf numFmtId="179" fontId="6" fillId="31" borderId="21" xfId="90" applyNumberFormat="1" applyFont="1" applyFill="1" applyBorder="1" applyAlignment="1">
      <alignment vertical="center" shrinkToFit="1"/>
    </xf>
    <xf numFmtId="183" fontId="6" fillId="31" borderId="23" xfId="90" applyNumberFormat="1" applyFont="1" applyFill="1" applyBorder="1" applyAlignment="1">
      <alignment vertical="center" shrinkToFit="1"/>
    </xf>
    <xf numFmtId="179" fontId="6" fillId="31" borderId="23" xfId="90" applyNumberFormat="1" applyFont="1" applyFill="1" applyBorder="1" applyAlignment="1">
      <alignment vertical="center" shrinkToFit="1"/>
    </xf>
    <xf numFmtId="183" fontId="6" fillId="31" borderId="80" xfId="90" applyNumberFormat="1" applyFont="1" applyFill="1" applyBorder="1" applyAlignment="1">
      <alignment vertical="center" shrinkToFit="1"/>
    </xf>
    <xf numFmtId="179" fontId="6" fillId="31" borderId="80" xfId="90" applyNumberFormat="1" applyFont="1" applyFill="1" applyBorder="1" applyAlignment="1">
      <alignment vertical="center" shrinkToFit="1"/>
    </xf>
    <xf numFmtId="183" fontId="6" fillId="26" borderId="3" xfId="90" applyNumberFormat="1" applyFont="1" applyFill="1" applyBorder="1" applyAlignment="1">
      <alignment vertical="center" shrinkToFit="1"/>
    </xf>
    <xf numFmtId="179" fontId="6" fillId="26" borderId="3" xfId="90" applyNumberFormat="1" applyFont="1" applyFill="1" applyBorder="1" applyAlignment="1">
      <alignment vertical="center" shrinkToFit="1"/>
    </xf>
    <xf numFmtId="0" fontId="6" fillId="31" borderId="145" xfId="90" applyFont="1" applyFill="1" applyBorder="1" applyAlignment="1">
      <alignment vertical="center" wrapText="1"/>
    </xf>
    <xf numFmtId="41" fontId="6" fillId="0" borderId="2" xfId="68" applyFont="1" applyBorder="1" applyAlignment="1">
      <alignment vertical="center"/>
    </xf>
    <xf numFmtId="0" fontId="6" fillId="0" borderId="23" xfId="90" applyFont="1" applyBorder="1" applyAlignment="1">
      <alignment horizontal="left" vertical="center" wrapText="1" shrinkToFit="1"/>
    </xf>
    <xf numFmtId="183" fontId="6" fillId="0" borderId="25" xfId="90" applyNumberFormat="1" applyFont="1" applyBorder="1" applyAlignment="1">
      <alignment horizontal="right" vertical="center" shrinkToFit="1"/>
    </xf>
    <xf numFmtId="179" fontId="6" fillId="0" borderId="25" xfId="90" applyNumberFormat="1" applyFont="1" applyBorder="1" applyAlignment="1">
      <alignment horizontal="right" vertical="center" shrinkToFit="1"/>
    </xf>
    <xf numFmtId="183" fontId="6" fillId="31" borderId="3" xfId="90" applyNumberFormat="1" applyFont="1" applyFill="1" applyBorder="1" applyAlignment="1">
      <alignment horizontal="right" vertical="center" shrinkToFit="1"/>
    </xf>
    <xf numFmtId="179" fontId="6" fillId="0" borderId="3" xfId="90" applyNumberFormat="1" applyFont="1" applyBorder="1" applyAlignment="1">
      <alignment horizontal="right" vertical="center" shrinkToFit="1"/>
    </xf>
    <xf numFmtId="183" fontId="6" fillId="0" borderId="21" xfId="90" applyNumberFormat="1" applyFont="1" applyBorder="1" applyAlignment="1">
      <alignment horizontal="right" vertical="center" shrinkToFit="1"/>
    </xf>
    <xf numFmtId="179" fontId="6" fillId="0" borderId="21" xfId="90" applyNumberFormat="1" applyFont="1" applyBorder="1" applyAlignment="1">
      <alignment horizontal="right" vertical="center" shrinkToFit="1"/>
    </xf>
    <xf numFmtId="183" fontId="6" fillId="0" borderId="77" xfId="90" applyNumberFormat="1" applyFont="1" applyBorder="1" applyAlignment="1">
      <alignment horizontal="right" vertical="center" shrinkToFit="1"/>
    </xf>
    <xf numFmtId="179" fontId="6" fillId="0" borderId="77" xfId="90" applyNumberFormat="1" applyFont="1" applyBorder="1" applyAlignment="1">
      <alignment horizontal="right" vertical="center" shrinkToFit="1"/>
    </xf>
    <xf numFmtId="183" fontId="6" fillId="0" borderId="3" xfId="90" applyNumberFormat="1" applyFont="1" applyBorder="1" applyAlignment="1">
      <alignment horizontal="right" vertical="center" shrinkToFit="1"/>
    </xf>
    <xf numFmtId="183" fontId="6" fillId="0" borderId="23" xfId="90" applyNumberFormat="1" applyFont="1" applyBorder="1" applyAlignment="1">
      <alignment horizontal="right" vertical="center" shrinkToFit="1"/>
    </xf>
    <xf numFmtId="179" fontId="6" fillId="0" borderId="23" xfId="90" applyNumberFormat="1" applyFont="1" applyBorder="1" applyAlignment="1">
      <alignment horizontal="right" vertical="center" shrinkToFit="1"/>
    </xf>
    <xf numFmtId="183" fontId="6" fillId="31" borderId="25" xfId="90" applyNumberFormat="1" applyFont="1" applyFill="1" applyBorder="1" applyAlignment="1">
      <alignment horizontal="right" vertical="center" shrinkToFit="1"/>
    </xf>
    <xf numFmtId="183" fontId="6" fillId="0" borderId="80" xfId="90" applyNumberFormat="1" applyFont="1" applyBorder="1" applyAlignment="1">
      <alignment horizontal="right" vertical="center" shrinkToFit="1"/>
    </xf>
    <xf numFmtId="179" fontId="6" fillId="0" borderId="80" xfId="90" applyNumberFormat="1" applyFont="1" applyBorder="1" applyAlignment="1">
      <alignment horizontal="right" vertical="center" shrinkToFit="1"/>
    </xf>
    <xf numFmtId="183" fontId="6" fillId="26" borderId="25" xfId="90" applyNumberFormat="1" applyFont="1" applyFill="1" applyBorder="1" applyAlignment="1">
      <alignment horizontal="right" vertical="center" shrinkToFit="1"/>
    </xf>
    <xf numFmtId="179" fontId="6" fillId="26" borderId="25" xfId="90" applyNumberFormat="1" applyFont="1" applyFill="1" applyBorder="1" applyAlignment="1">
      <alignment horizontal="right" vertical="center" shrinkToFit="1"/>
    </xf>
    <xf numFmtId="41" fontId="73" fillId="0" borderId="96" xfId="65" applyFont="1" applyBorder="1" applyAlignment="1">
      <alignment horizontal="center" vertical="center" shrinkToFit="1"/>
    </xf>
    <xf numFmtId="41" fontId="6" fillId="0" borderId="0" xfId="65" applyFont="1" applyBorder="1" applyAlignment="1">
      <alignment horizontal="left" vertical="center"/>
    </xf>
    <xf numFmtId="41" fontId="6" fillId="0" borderId="0" xfId="66" applyFont="1" applyBorder="1" applyAlignment="1">
      <alignment horizontal="center" vertical="center"/>
    </xf>
    <xf numFmtId="41" fontId="1" fillId="0" borderId="3" xfId="66" applyFont="1" applyBorder="1" applyAlignment="1">
      <alignment horizontal="center" vertical="center"/>
    </xf>
    <xf numFmtId="41" fontId="62" fillId="0" borderId="0" xfId="66" applyFont="1" applyBorder="1" applyAlignment="1">
      <alignment vertical="center"/>
    </xf>
    <xf numFmtId="41" fontId="76" fillId="0" borderId="0" xfId="66" applyFont="1" applyAlignment="1">
      <alignment horizontal="left" vertical="center"/>
    </xf>
    <xf numFmtId="41" fontId="62" fillId="0" borderId="141" xfId="66" applyFont="1" applyBorder="1" applyAlignment="1">
      <alignment vertical="center"/>
    </xf>
    <xf numFmtId="41" fontId="6" fillId="0" borderId="146" xfId="65" applyFont="1" applyBorder="1" applyAlignment="1">
      <alignment horizontal="left" vertical="center"/>
    </xf>
    <xf numFmtId="41" fontId="62" fillId="0" borderId="142" xfId="66" applyFont="1" applyBorder="1" applyAlignment="1">
      <alignment vertical="center"/>
    </xf>
    <xf numFmtId="41" fontId="62" fillId="0" borderId="143" xfId="66" applyFont="1" applyBorder="1" applyAlignment="1">
      <alignment vertical="center"/>
    </xf>
    <xf numFmtId="41" fontId="6" fillId="0" borderId="148" xfId="65" applyFont="1" applyBorder="1" applyAlignment="1">
      <alignment horizontal="left" vertical="center"/>
    </xf>
    <xf numFmtId="0" fontId="65" fillId="0" borderId="0" xfId="88" applyFont="1" applyAlignment="1">
      <alignment vertical="center"/>
    </xf>
    <xf numFmtId="41" fontId="6" fillId="0" borderId="3" xfId="66" applyFont="1" applyBorder="1" applyAlignment="1">
      <alignment horizontal="center" vertical="center" shrinkToFit="1"/>
    </xf>
    <xf numFmtId="0" fontId="6" fillId="0" borderId="0" xfId="88" applyFont="1"/>
    <xf numFmtId="0" fontId="85" fillId="29" borderId="3" xfId="88" applyFont="1" applyFill="1" applyBorder="1" applyAlignment="1">
      <alignment horizontal="right" vertical="center"/>
    </xf>
    <xf numFmtId="0" fontId="85" fillId="29" borderId="26" xfId="88" applyFont="1" applyFill="1" applyBorder="1" applyAlignment="1">
      <alignment horizontal="left" vertical="center"/>
    </xf>
    <xf numFmtId="0" fontId="86" fillId="29" borderId="26" xfId="88" applyFont="1" applyFill="1" applyBorder="1" applyAlignment="1">
      <alignment horizontal="center" vertical="center"/>
    </xf>
    <xf numFmtId="0" fontId="86" fillId="0" borderId="0" xfId="88" applyFont="1" applyAlignment="1">
      <alignment horizontal="center" vertical="center"/>
    </xf>
    <xf numFmtId="0" fontId="12" fillId="0" borderId="0" xfId="88" applyFont="1" applyAlignment="1">
      <alignment vertical="center"/>
    </xf>
    <xf numFmtId="0" fontId="12" fillId="0" borderId="0" xfId="88" applyFont="1" applyAlignment="1"/>
    <xf numFmtId="0" fontId="6" fillId="0" borderId="0" xfId="88" applyFont="1" applyAlignment="1">
      <alignment horizontal="center" vertical="center"/>
    </xf>
    <xf numFmtId="41" fontId="87" fillId="32" borderId="3" xfId="66" applyFont="1" applyFill="1" applyBorder="1" applyAlignment="1">
      <alignment horizontal="center" vertical="center"/>
    </xf>
    <xf numFmtId="179" fontId="6" fillId="0" borderId="3" xfId="66" applyNumberFormat="1" applyFont="1" applyBorder="1" applyAlignment="1">
      <alignment horizontal="right" vertical="center" shrinkToFit="1"/>
    </xf>
    <xf numFmtId="179" fontId="6" fillId="29" borderId="3" xfId="88" applyNumberFormat="1" applyFont="1" applyFill="1" applyBorder="1" applyAlignment="1">
      <alignment horizontal="center" vertical="center" shrinkToFit="1"/>
    </xf>
    <xf numFmtId="3" fontId="6" fillId="33" borderId="62" xfId="91" applyNumberFormat="1" applyFont="1" applyFill="1" applyBorder="1" applyAlignment="1">
      <alignment horizontal="center" vertical="center" shrinkToFit="1"/>
    </xf>
    <xf numFmtId="178" fontId="6" fillId="33" borderId="76" xfId="68" applyNumberFormat="1" applyFont="1" applyFill="1" applyBorder="1" applyAlignment="1">
      <alignment horizontal="center" vertical="center" shrinkToFit="1"/>
    </xf>
    <xf numFmtId="41" fontId="6" fillId="0" borderId="60" xfId="68" applyFont="1" applyFill="1" applyBorder="1" applyAlignment="1">
      <alignment horizontal="center" vertical="center" wrapText="1"/>
    </xf>
    <xf numFmtId="41" fontId="6" fillId="0" borderId="76" xfId="65" applyFont="1" applyFill="1" applyBorder="1" applyAlignment="1">
      <alignment horizontal="center" vertical="center" wrapText="1"/>
    </xf>
    <xf numFmtId="41" fontId="6" fillId="0" borderId="92" xfId="0" applyNumberFormat="1" applyFont="1" applyFill="1" applyBorder="1" applyAlignment="1">
      <alignment horizontal="center" vertical="center" wrapText="1"/>
    </xf>
    <xf numFmtId="41" fontId="6" fillId="0" borderId="94" xfId="65" applyFont="1" applyFill="1" applyBorder="1" applyAlignment="1">
      <alignment horizontal="center" vertical="center" wrapText="1"/>
    </xf>
    <xf numFmtId="41" fontId="6" fillId="0" borderId="62" xfId="0" applyNumberFormat="1" applyFont="1" applyFill="1" applyBorder="1" applyAlignment="1">
      <alignment horizontal="center" vertical="center" wrapText="1"/>
    </xf>
    <xf numFmtId="178" fontId="6" fillId="0" borderId="76" xfId="68" applyNumberFormat="1" applyFont="1" applyFill="1" applyBorder="1" applyAlignment="1">
      <alignment horizontal="center" vertical="center" shrinkToFit="1"/>
    </xf>
    <xf numFmtId="41" fontId="6" fillId="0" borderId="94" xfId="65" applyFont="1" applyFill="1" applyBorder="1" applyAlignment="1">
      <alignment horizontal="center" vertical="center"/>
    </xf>
    <xf numFmtId="41" fontId="6" fillId="0" borderId="62" xfId="68" applyFont="1" applyFill="1" applyBorder="1" applyAlignment="1">
      <alignment horizontal="center" vertical="center" shrinkToFit="1"/>
    </xf>
    <xf numFmtId="0" fontId="6" fillId="0" borderId="20" xfId="92" applyFont="1" applyBorder="1" applyAlignment="1">
      <alignment horizontal="center" vertical="center"/>
    </xf>
    <xf numFmtId="0" fontId="6" fillId="0" borderId="60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50" fillId="0" borderId="0" xfId="0" applyFont="1" applyBorder="1" applyAlignment="1">
      <alignment horizontal="center" vertical="center"/>
    </xf>
    <xf numFmtId="41" fontId="56" fillId="0" borderId="0" xfId="66" applyFont="1" applyAlignment="1">
      <alignment horizontal="center" vertical="center" shrinkToFit="1"/>
    </xf>
    <xf numFmtId="41" fontId="58" fillId="0" borderId="0" xfId="66" applyFont="1" applyAlignment="1">
      <alignment horizontal="center" vertical="center"/>
    </xf>
    <xf numFmtId="41" fontId="73" fillId="0" borderId="136" xfId="65" applyFont="1" applyBorder="1" applyAlignment="1">
      <alignment horizontal="center" vertical="center" shrinkToFit="1"/>
    </xf>
    <xf numFmtId="41" fontId="73" fillId="0" borderId="48" xfId="65" applyFont="1" applyBorder="1" applyAlignment="1">
      <alignment horizontal="center" vertical="center" shrinkToFit="1"/>
    </xf>
    <xf numFmtId="41" fontId="73" fillId="0" borderId="96" xfId="65" applyFont="1" applyBorder="1" applyAlignment="1">
      <alignment horizontal="center" vertical="center" shrinkToFit="1"/>
    </xf>
    <xf numFmtId="41" fontId="73" fillId="0" borderId="49" xfId="65" applyFont="1" applyBorder="1" applyAlignment="1">
      <alignment horizontal="center" vertical="center" shrinkToFit="1"/>
    </xf>
    <xf numFmtId="41" fontId="73" fillId="0" borderId="97" xfId="65" applyFont="1" applyBorder="1" applyAlignment="1">
      <alignment horizontal="center" vertical="center" shrinkToFit="1"/>
    </xf>
    <xf numFmtId="0" fontId="69" fillId="29" borderId="127" xfId="0" applyFont="1" applyFill="1" applyBorder="1" applyAlignment="1">
      <alignment horizontal="center" vertical="center" wrapText="1"/>
    </xf>
    <xf numFmtId="0" fontId="69" fillId="29" borderId="128" xfId="0" applyFont="1" applyFill="1" applyBorder="1" applyAlignment="1">
      <alignment horizontal="center" vertical="center" wrapText="1"/>
    </xf>
    <xf numFmtId="0" fontId="69" fillId="0" borderId="126" xfId="0" applyFont="1" applyBorder="1" applyAlignment="1">
      <alignment horizontal="center" vertical="center" wrapText="1"/>
    </xf>
    <xf numFmtId="0" fontId="69" fillId="0" borderId="119" xfId="0" applyFont="1" applyBorder="1" applyAlignment="1">
      <alignment horizontal="center" vertical="center" wrapText="1"/>
    </xf>
    <xf numFmtId="0" fontId="0" fillId="0" borderId="138" xfId="0" applyBorder="1" applyAlignment="1">
      <alignment horizontal="center" vertical="center" wrapText="1"/>
    </xf>
    <xf numFmtId="0" fontId="0" fillId="0" borderId="139" xfId="0" applyBorder="1" applyAlignment="1">
      <alignment horizontal="center" vertical="center"/>
    </xf>
    <xf numFmtId="0" fontId="0" fillId="0" borderId="140" xfId="0" applyBorder="1" applyAlignment="1">
      <alignment horizontal="center" vertical="center"/>
    </xf>
    <xf numFmtId="0" fontId="71" fillId="0" borderId="118" xfId="0" applyFont="1" applyBorder="1" applyAlignment="1">
      <alignment horizontal="center" vertical="center" wrapText="1"/>
    </xf>
    <xf numFmtId="41" fontId="73" fillId="0" borderId="52" xfId="65" applyFont="1" applyBorder="1" applyAlignment="1">
      <alignment horizontal="center" vertical="center" shrinkToFit="1"/>
    </xf>
    <xf numFmtId="0" fontId="69" fillId="0" borderId="137" xfId="0" applyFont="1" applyBorder="1" applyAlignment="1">
      <alignment horizontal="center" vertical="center" wrapText="1"/>
    </xf>
    <xf numFmtId="41" fontId="73" fillId="0" borderId="135" xfId="65" applyFont="1" applyBorder="1" applyAlignment="1">
      <alignment horizontal="center" vertical="center" shrinkToFit="1"/>
    </xf>
    <xf numFmtId="0" fontId="69" fillId="0" borderId="118" xfId="0" applyFont="1" applyBorder="1" applyAlignment="1">
      <alignment horizontal="center" vertical="center" wrapText="1"/>
    </xf>
    <xf numFmtId="0" fontId="69" fillId="0" borderId="125" xfId="0" applyFont="1" applyBorder="1" applyAlignment="1">
      <alignment horizontal="center" vertical="center" wrapText="1"/>
    </xf>
    <xf numFmtId="0" fontId="69" fillId="0" borderId="1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29" borderId="144" xfId="0" applyFill="1" applyBorder="1" applyAlignment="1">
      <alignment horizontal="left" vertical="center"/>
    </xf>
    <xf numFmtId="0" fontId="0" fillId="29" borderId="144" xfId="0" applyFont="1" applyFill="1" applyBorder="1" applyAlignment="1">
      <alignment horizontal="left" vertical="center"/>
    </xf>
    <xf numFmtId="0" fontId="71" fillId="30" borderId="121" xfId="0" applyFont="1" applyFill="1" applyBorder="1" applyAlignment="1">
      <alignment horizontal="center" vertical="center" wrapText="1"/>
    </xf>
    <xf numFmtId="0" fontId="71" fillId="30" borderId="122" xfId="0" applyFont="1" applyFill="1" applyBorder="1" applyAlignment="1">
      <alignment horizontal="center" vertical="center" wrapText="1"/>
    </xf>
    <xf numFmtId="0" fontId="71" fillId="30" borderId="123" xfId="0" applyFont="1" applyFill="1" applyBorder="1" applyAlignment="1">
      <alignment horizontal="center" vertical="center" wrapText="1"/>
    </xf>
    <xf numFmtId="0" fontId="71" fillId="30" borderId="99" xfId="0" applyFont="1" applyFill="1" applyBorder="1" applyAlignment="1">
      <alignment horizontal="center" vertical="center" wrapText="1"/>
    </xf>
    <xf numFmtId="0" fontId="71" fillId="30" borderId="98" xfId="0" applyFont="1" applyFill="1" applyBorder="1" applyAlignment="1">
      <alignment horizontal="center" vertical="center" wrapText="1"/>
    </xf>
    <xf numFmtId="0" fontId="71" fillId="30" borderId="100" xfId="0" applyFont="1" applyFill="1" applyBorder="1" applyAlignment="1">
      <alignment horizontal="center" vertical="center" wrapText="1"/>
    </xf>
    <xf numFmtId="0" fontId="71" fillId="30" borderId="133" xfId="0" applyFont="1" applyFill="1" applyBorder="1" applyAlignment="1">
      <alignment horizontal="center" vertical="center" wrapText="1"/>
    </xf>
    <xf numFmtId="0" fontId="71" fillId="30" borderId="134" xfId="0" applyFont="1" applyFill="1" applyBorder="1" applyAlignment="1">
      <alignment horizontal="center" vertical="center" wrapText="1"/>
    </xf>
    <xf numFmtId="0" fontId="71" fillId="30" borderId="124" xfId="0" applyFont="1" applyFill="1" applyBorder="1" applyAlignment="1">
      <alignment horizontal="center" vertical="center" wrapText="1"/>
    </xf>
    <xf numFmtId="0" fontId="71" fillId="30" borderId="118" xfId="0" applyFont="1" applyFill="1" applyBorder="1" applyAlignment="1">
      <alignment horizontal="center" vertical="center" wrapText="1"/>
    </xf>
    <xf numFmtId="0" fontId="71" fillId="30" borderId="131" xfId="0" applyFont="1" applyFill="1" applyBorder="1" applyAlignment="1">
      <alignment horizontal="center" vertical="center" wrapText="1"/>
    </xf>
    <xf numFmtId="0" fontId="71" fillId="30" borderId="132" xfId="0" applyFont="1" applyFill="1" applyBorder="1" applyAlignment="1">
      <alignment horizontal="center" vertical="center" wrapText="1"/>
    </xf>
    <xf numFmtId="0" fontId="60" fillId="0" borderId="0" xfId="90" applyFont="1" applyAlignment="1">
      <alignment horizontal="center" vertical="center"/>
    </xf>
    <xf numFmtId="0" fontId="6" fillId="28" borderId="20" xfId="90" applyFont="1" applyFill="1" applyBorder="1" applyAlignment="1">
      <alignment horizontal="center" vertical="center" shrinkToFit="1"/>
    </xf>
    <xf numFmtId="0" fontId="6" fillId="28" borderId="2" xfId="90" applyFont="1" applyFill="1" applyBorder="1" applyAlignment="1">
      <alignment horizontal="center" vertical="center" shrinkToFit="1"/>
    </xf>
    <xf numFmtId="0" fontId="6" fillId="28" borderId="26" xfId="90" applyFont="1" applyFill="1" applyBorder="1" applyAlignment="1">
      <alignment horizontal="center" vertical="center" shrinkToFit="1"/>
    </xf>
    <xf numFmtId="0" fontId="6" fillId="28" borderId="3" xfId="90" applyFont="1" applyFill="1" applyBorder="1" applyAlignment="1">
      <alignment horizontal="center" vertical="center" wrapText="1"/>
    </xf>
    <xf numFmtId="0" fontId="6" fillId="28" borderId="3" xfId="90" applyFont="1" applyFill="1" applyBorder="1" applyAlignment="1">
      <alignment horizontal="center" vertical="center"/>
    </xf>
    <xf numFmtId="0" fontId="6" fillId="0" borderId="3" xfId="90" applyFont="1" applyBorder="1" applyAlignment="1">
      <alignment horizontal="left" vertical="center" shrinkToFit="1"/>
    </xf>
    <xf numFmtId="0" fontId="6" fillId="0" borderId="25" xfId="90" applyFont="1" applyBorder="1" applyAlignment="1">
      <alignment horizontal="left" vertical="center" shrinkToFit="1"/>
    </xf>
    <xf numFmtId="0" fontId="6" fillId="26" borderId="17" xfId="90" applyFont="1" applyFill="1" applyBorder="1" applyAlignment="1">
      <alignment horizontal="center" vertical="center" shrinkToFit="1"/>
    </xf>
    <xf numFmtId="0" fontId="6" fillId="26" borderId="18" xfId="90" applyFont="1" applyFill="1" applyBorder="1" applyAlignment="1">
      <alignment horizontal="center" vertical="center" shrinkToFit="1"/>
    </xf>
    <xf numFmtId="0" fontId="6" fillId="26" borderId="19" xfId="90" applyFont="1" applyFill="1" applyBorder="1" applyAlignment="1">
      <alignment horizontal="center" vertical="center" shrinkToFit="1"/>
    </xf>
    <xf numFmtId="0" fontId="0" fillId="29" borderId="2" xfId="90" applyFont="1" applyFill="1" applyBorder="1" applyAlignment="1">
      <alignment horizontal="left" vertical="center"/>
    </xf>
    <xf numFmtId="0" fontId="11" fillId="29" borderId="26" xfId="90" applyFont="1" applyFill="1" applyBorder="1" applyAlignment="1">
      <alignment horizontal="left" vertical="center"/>
    </xf>
    <xf numFmtId="0" fontId="6" fillId="26" borderId="20" xfId="90" applyFont="1" applyFill="1" applyBorder="1" applyAlignment="1">
      <alignment horizontal="center" vertical="center" shrinkToFit="1"/>
    </xf>
    <xf numFmtId="0" fontId="6" fillId="26" borderId="2" xfId="90" applyFont="1" applyFill="1" applyBorder="1" applyAlignment="1">
      <alignment horizontal="center" vertical="center" shrinkToFit="1"/>
    </xf>
    <xf numFmtId="0" fontId="6" fillId="26" borderId="26" xfId="90" applyFont="1" applyFill="1" applyBorder="1" applyAlignment="1">
      <alignment horizontal="center" vertical="center" shrinkToFit="1"/>
    </xf>
    <xf numFmtId="0" fontId="8" fillId="29" borderId="2" xfId="90" applyFont="1" applyFill="1" applyBorder="1" applyAlignment="1">
      <alignment horizontal="left" vertical="center"/>
    </xf>
    <xf numFmtId="0" fontId="8" fillId="29" borderId="26" xfId="90" applyFont="1" applyFill="1" applyBorder="1" applyAlignment="1">
      <alignment horizontal="left" vertical="center"/>
    </xf>
    <xf numFmtId="0" fontId="6" fillId="31" borderId="3" xfId="90" applyFont="1" applyFill="1" applyBorder="1" applyAlignment="1">
      <alignment horizontal="left" vertical="center" shrinkToFit="1"/>
    </xf>
    <xf numFmtId="0" fontId="6" fillId="31" borderId="25" xfId="90" applyFont="1" applyFill="1" applyBorder="1" applyAlignment="1">
      <alignment horizontal="left" vertical="center" shrinkToFit="1"/>
    </xf>
    <xf numFmtId="0" fontId="6" fillId="31" borderId="3" xfId="90" applyFont="1" applyFill="1" applyBorder="1" applyAlignment="1">
      <alignment horizontal="left" vertical="center"/>
    </xf>
    <xf numFmtId="41" fontId="80" fillId="0" borderId="0" xfId="66" applyFont="1" applyAlignment="1">
      <alignment horizontal="left" vertical="center"/>
    </xf>
    <xf numFmtId="41" fontId="74" fillId="0" borderId="0" xfId="66" applyFont="1" applyAlignment="1">
      <alignment horizontal="left" vertical="center" shrinkToFit="1"/>
    </xf>
    <xf numFmtId="41" fontId="77" fillId="29" borderId="0" xfId="66" applyFont="1" applyFill="1" applyAlignment="1">
      <alignment horizontal="left" vertical="center" shrinkToFit="1"/>
    </xf>
    <xf numFmtId="41" fontId="66" fillId="0" borderId="0" xfId="66" applyFont="1" applyAlignment="1">
      <alignment horizontal="center" vertical="center"/>
    </xf>
    <xf numFmtId="41" fontId="62" fillId="0" borderId="42" xfId="66" applyFont="1" applyBorder="1" applyAlignment="1">
      <alignment horizontal="center" vertical="center" wrapText="1"/>
    </xf>
    <xf numFmtId="41" fontId="62" fillId="0" borderId="43" xfId="66" applyFont="1" applyBorder="1" applyAlignment="1">
      <alignment horizontal="center" vertical="center" wrapText="1"/>
    </xf>
    <xf numFmtId="41" fontId="53" fillId="0" borderId="0" xfId="66" applyFont="1" applyAlignment="1">
      <alignment horizontal="center" vertical="center"/>
    </xf>
    <xf numFmtId="41" fontId="6" fillId="0" borderId="146" xfId="66" applyFont="1" applyBorder="1" applyAlignment="1">
      <alignment horizontal="center" vertical="center"/>
    </xf>
    <xf numFmtId="41" fontId="6" fillId="0" borderId="0" xfId="66" applyFont="1" applyBorder="1" applyAlignment="1">
      <alignment horizontal="center" vertical="center"/>
    </xf>
    <xf numFmtId="41" fontId="6" fillId="0" borderId="148" xfId="66" applyFont="1" applyBorder="1" applyAlignment="1">
      <alignment horizontal="center" vertical="center"/>
    </xf>
    <xf numFmtId="41" fontId="6" fillId="0" borderId="147" xfId="66" applyFont="1" applyBorder="1" applyAlignment="1">
      <alignment horizontal="center" vertical="center"/>
    </xf>
    <xf numFmtId="41" fontId="6" fillId="0" borderId="24" xfId="66" applyFont="1" applyBorder="1" applyAlignment="1">
      <alignment horizontal="center" vertical="center"/>
    </xf>
    <xf numFmtId="41" fontId="6" fillId="0" borderId="149" xfId="66" applyFont="1" applyBorder="1" applyAlignment="1">
      <alignment horizontal="center" vertical="center"/>
    </xf>
    <xf numFmtId="0" fontId="12" fillId="29" borderId="3" xfId="88" applyFont="1" applyFill="1" applyBorder="1" applyAlignment="1">
      <alignment horizontal="center" vertical="center"/>
    </xf>
    <xf numFmtId="0" fontId="14" fillId="0" borderId="0" xfId="88" applyFont="1" applyAlignment="1">
      <alignment horizontal="center" vertical="center"/>
    </xf>
    <xf numFmtId="0" fontId="6" fillId="32" borderId="3" xfId="88" applyFont="1" applyFill="1" applyBorder="1" applyAlignment="1">
      <alignment horizontal="center" vertical="center"/>
    </xf>
    <xf numFmtId="0" fontId="6" fillId="32" borderId="3" xfId="88" applyFont="1" applyFill="1" applyBorder="1" applyAlignment="1">
      <alignment horizontal="center" vertical="center" wrapText="1"/>
    </xf>
    <xf numFmtId="41" fontId="87" fillId="32" borderId="3" xfId="66" applyFont="1" applyFill="1" applyBorder="1" applyAlignment="1">
      <alignment horizontal="center" vertical="center"/>
    </xf>
    <xf numFmtId="3" fontId="14" fillId="0" borderId="0" xfId="91" applyNumberFormat="1" applyFont="1" applyAlignment="1">
      <alignment horizontal="center" vertical="center"/>
    </xf>
    <xf numFmtId="3" fontId="0" fillId="32" borderId="61" xfId="91" applyNumberFormat="1" applyFont="1" applyFill="1" applyBorder="1" applyAlignment="1">
      <alignment horizontal="left" vertical="center"/>
    </xf>
    <xf numFmtId="3" fontId="11" fillId="32" borderId="61" xfId="91" applyNumberFormat="1" applyFont="1" applyFill="1" applyBorder="1" applyAlignment="1">
      <alignment horizontal="left" vertical="center"/>
    </xf>
    <xf numFmtId="3" fontId="8" fillId="30" borderId="74" xfId="91" applyNumberFormat="1" applyFont="1" applyFill="1" applyBorder="1" applyAlignment="1">
      <alignment horizontal="center" vertical="center"/>
    </xf>
    <xf numFmtId="3" fontId="8" fillId="30" borderId="75" xfId="91" applyNumberFormat="1" applyFont="1" applyFill="1" applyBorder="1" applyAlignment="1">
      <alignment horizontal="center" vertical="center"/>
    </xf>
    <xf numFmtId="3" fontId="8" fillId="30" borderId="108" xfId="91" applyNumberFormat="1" applyFont="1" applyFill="1" applyBorder="1" applyAlignment="1">
      <alignment horizontal="center" vertical="center"/>
    </xf>
    <xf numFmtId="0" fontId="8" fillId="30" borderId="74" xfId="0" applyFont="1" applyFill="1" applyBorder="1" applyAlignment="1">
      <alignment horizontal="center" vertical="center" wrapText="1"/>
    </xf>
    <xf numFmtId="0" fontId="8" fillId="30" borderId="75" xfId="0" applyFont="1" applyFill="1" applyBorder="1" applyAlignment="1">
      <alignment horizontal="center" vertical="center" wrapText="1"/>
    </xf>
    <xf numFmtId="0" fontId="10" fillId="30" borderId="76" xfId="0" applyFont="1" applyFill="1" applyBorder="1" applyAlignment="1">
      <alignment horizontal="center" vertical="center" wrapText="1"/>
    </xf>
    <xf numFmtId="0" fontId="10" fillId="30" borderId="104" xfId="0" applyFont="1" applyFill="1" applyBorder="1" applyAlignment="1">
      <alignment horizontal="center" vertical="center" wrapText="1"/>
    </xf>
    <xf numFmtId="0" fontId="10" fillId="30" borderId="109" xfId="0" applyFont="1" applyFill="1" applyBorder="1" applyAlignment="1">
      <alignment horizontal="center" vertical="center" wrapText="1"/>
    </xf>
    <xf numFmtId="0" fontId="10" fillId="30" borderId="110" xfId="0" applyFont="1" applyFill="1" applyBorder="1" applyAlignment="1">
      <alignment horizontal="center" vertical="center" wrapText="1"/>
    </xf>
    <xf numFmtId="0" fontId="8" fillId="30" borderId="101" xfId="0" applyFont="1" applyFill="1" applyBorder="1" applyAlignment="1">
      <alignment horizontal="center" vertical="center" wrapText="1"/>
    </xf>
    <xf numFmtId="0" fontId="8" fillId="30" borderId="102" xfId="0" applyFont="1" applyFill="1" applyBorder="1" applyAlignment="1">
      <alignment horizontal="center" vertical="center" wrapText="1"/>
    </xf>
    <xf numFmtId="0" fontId="8" fillId="30" borderId="111" xfId="0" applyFont="1" applyFill="1" applyBorder="1" applyAlignment="1">
      <alignment horizontal="center" vertical="center" wrapText="1"/>
    </xf>
    <xf numFmtId="0" fontId="8" fillId="30" borderId="112" xfId="0" applyFont="1" applyFill="1" applyBorder="1" applyAlignment="1">
      <alignment horizontal="center" vertical="center" wrapText="1"/>
    </xf>
    <xf numFmtId="3" fontId="10" fillId="30" borderId="113" xfId="91" applyNumberFormat="1" applyFont="1" applyFill="1" applyBorder="1" applyAlignment="1">
      <alignment horizontal="center" vertical="center" wrapText="1"/>
    </xf>
    <xf numFmtId="3" fontId="10" fillId="30" borderId="114" xfId="91" applyNumberFormat="1" applyFont="1" applyFill="1" applyBorder="1" applyAlignment="1">
      <alignment horizontal="center" vertical="center" wrapText="1"/>
    </xf>
    <xf numFmtId="3" fontId="10" fillId="30" borderId="94" xfId="91" applyNumberFormat="1" applyFont="1" applyFill="1" applyBorder="1" applyAlignment="1">
      <alignment horizontal="center" vertical="center" wrapText="1"/>
    </xf>
    <xf numFmtId="0" fontId="6" fillId="33" borderId="76" xfId="0" applyFont="1" applyFill="1" applyBorder="1" applyAlignment="1">
      <alignment horizontal="center" vertical="center" wrapText="1"/>
    </xf>
    <xf numFmtId="0" fontId="6" fillId="33" borderId="62" xfId="0" applyFont="1" applyFill="1" applyBorder="1" applyAlignment="1">
      <alignment horizontal="center" vertical="center" wrapText="1"/>
    </xf>
    <xf numFmtId="3" fontId="8" fillId="0" borderId="0" xfId="91" applyNumberFormat="1" applyFont="1" applyAlignment="1">
      <alignment horizontal="left" vertical="center" wrapText="1"/>
    </xf>
    <xf numFmtId="3" fontId="8" fillId="30" borderId="101" xfId="91" applyNumberFormat="1" applyFont="1" applyFill="1" applyBorder="1" applyAlignment="1">
      <alignment horizontal="center" vertical="center" wrapText="1"/>
    </xf>
    <xf numFmtId="3" fontId="8" fillId="30" borderId="102" xfId="91" applyNumberFormat="1" applyFont="1" applyFill="1" applyBorder="1" applyAlignment="1">
      <alignment horizontal="center" vertical="center" wrapText="1"/>
    </xf>
    <xf numFmtId="3" fontId="8" fillId="30" borderId="102" xfId="91" applyNumberFormat="1" applyFont="1" applyFill="1" applyBorder="1" applyAlignment="1">
      <alignment horizontal="center" vertical="center"/>
    </xf>
    <xf numFmtId="3" fontId="8" fillId="30" borderId="103" xfId="91" applyNumberFormat="1" applyFont="1" applyFill="1" applyBorder="1" applyAlignment="1">
      <alignment horizontal="center" vertical="center"/>
    </xf>
    <xf numFmtId="0" fontId="10" fillId="30" borderId="62" xfId="0" applyFont="1" applyFill="1" applyBorder="1" applyAlignment="1">
      <alignment horizontal="center" vertical="center" wrapText="1"/>
    </xf>
    <xf numFmtId="0" fontId="10" fillId="30" borderId="105" xfId="0" applyFont="1" applyFill="1" applyBorder="1" applyAlignment="1">
      <alignment horizontal="center" vertical="center" wrapText="1"/>
    </xf>
    <xf numFmtId="0" fontId="10" fillId="30" borderId="106" xfId="0" applyFont="1" applyFill="1" applyBorder="1" applyAlignment="1">
      <alignment horizontal="center" vertical="center" wrapText="1"/>
    </xf>
    <xf numFmtId="0" fontId="10" fillId="30" borderId="107" xfId="0" applyFont="1" applyFill="1" applyBorder="1" applyAlignment="1">
      <alignment horizontal="center" vertical="center" wrapText="1"/>
    </xf>
    <xf numFmtId="0" fontId="8" fillId="30" borderId="76" xfId="0" applyFont="1" applyFill="1" applyBorder="1" applyAlignment="1">
      <alignment horizontal="center" vertical="center" wrapText="1"/>
    </xf>
    <xf numFmtId="0" fontId="8" fillId="30" borderId="62" xfId="0" applyFont="1" applyFill="1" applyBorder="1" applyAlignment="1">
      <alignment horizontal="center" vertical="center" wrapText="1"/>
    </xf>
    <xf numFmtId="0" fontId="10" fillId="30" borderId="74" xfId="0" applyFont="1" applyFill="1" applyBorder="1" applyAlignment="1">
      <alignment horizontal="center" vertical="center" wrapText="1"/>
    </xf>
    <xf numFmtId="0" fontId="10" fillId="30" borderId="108" xfId="0" applyFont="1" applyFill="1" applyBorder="1" applyAlignment="1">
      <alignment horizontal="center" vertical="center" wrapText="1"/>
    </xf>
  </cellXfs>
  <cellStyles count="93">
    <cellStyle name="??&amp;O?&amp;H?_x0008_??_x0007__x0001__x0001_" xfId="1"/>
    <cellStyle name="??_?.????" xfId="2"/>
    <cellStyle name="20% - 강조색1" xfId="3" builtinId="30" customBuiltin="1"/>
    <cellStyle name="20% - 강조색2" xfId="4" builtinId="34" customBuiltin="1"/>
    <cellStyle name="20% - 강조색3" xfId="5" builtinId="38" customBuiltin="1"/>
    <cellStyle name="20% - 강조색4" xfId="6" builtinId="42" customBuiltin="1"/>
    <cellStyle name="20% - 강조색5" xfId="7" builtinId="46" customBuiltin="1"/>
    <cellStyle name="20% - 강조색6" xfId="8" builtinId="50" customBuiltin="1"/>
    <cellStyle name="40% - 강조색1" xfId="9" builtinId="31" customBuiltin="1"/>
    <cellStyle name="40% - 강조색2" xfId="10" builtinId="35" customBuiltin="1"/>
    <cellStyle name="40% - 강조색3" xfId="11" builtinId="39" customBuiltin="1"/>
    <cellStyle name="40% - 강조색4" xfId="12" builtinId="43" customBuiltin="1"/>
    <cellStyle name="40% - 강조색5" xfId="13" builtinId="47" customBuiltin="1"/>
    <cellStyle name="40% - 강조색6" xfId="14" builtinId="51" customBuiltin="1"/>
    <cellStyle name="60% - 강조색1" xfId="15" builtinId="32" customBuiltin="1"/>
    <cellStyle name="60% - 강조색2" xfId="16" builtinId="36" customBuiltin="1"/>
    <cellStyle name="60% - 강조색3" xfId="17" builtinId="40" customBuiltin="1"/>
    <cellStyle name="60% - 강조색4" xfId="18" builtinId="44" customBuiltin="1"/>
    <cellStyle name="60% - 강조색5" xfId="19" builtinId="48" customBuiltin="1"/>
    <cellStyle name="60% - 강조색6" xfId="20" builtinId="52" customBuiltin="1"/>
    <cellStyle name="Calc Currency (0)" xfId="21"/>
    <cellStyle name="Comma [0]_ SG&amp;A Bridge " xfId="22"/>
    <cellStyle name="Comma_ SG&amp;A Bridge " xfId="23"/>
    <cellStyle name="Copied" xfId="24"/>
    <cellStyle name="Currency [0]_ SG&amp;A Bridge " xfId="25"/>
    <cellStyle name="Currency_ SG&amp;A Bridge " xfId="26"/>
    <cellStyle name="Currency1" xfId="27"/>
    <cellStyle name="Entered" xfId="28"/>
    <cellStyle name="Grey" xfId="29"/>
    <cellStyle name="Header1" xfId="30"/>
    <cellStyle name="Header2" xfId="31"/>
    <cellStyle name="Input [yellow]" xfId="32"/>
    <cellStyle name="Normal - Style1" xfId="33"/>
    <cellStyle name="Normal_ SG&amp;A Bridge " xfId="34"/>
    <cellStyle name="Percent [2]" xfId="35"/>
    <cellStyle name="RevList" xfId="36"/>
    <cellStyle name="Subtotal" xfId="37"/>
    <cellStyle name="강조색1" xfId="38" builtinId="29" customBuiltin="1"/>
    <cellStyle name="강조색2" xfId="39" builtinId="33" customBuiltin="1"/>
    <cellStyle name="강조색3" xfId="40" builtinId="37" customBuiltin="1"/>
    <cellStyle name="강조색4" xfId="41" builtinId="41" customBuiltin="1"/>
    <cellStyle name="강조색5" xfId="42" builtinId="45" customBuiltin="1"/>
    <cellStyle name="강조색6" xfId="43" builtinId="49" customBuiltin="1"/>
    <cellStyle name="경고문" xfId="44" builtinId="11" customBuiltin="1"/>
    <cellStyle name="계산" xfId="45" builtinId="22" customBuiltin="1"/>
    <cellStyle name="고정소숫점" xfId="46"/>
    <cellStyle name="고정출력1" xfId="47"/>
    <cellStyle name="고정출력2" xfId="48"/>
    <cellStyle name="나쁨" xfId="49" builtinId="27" customBuiltin="1"/>
    <cellStyle name="날짜" xfId="50"/>
    <cellStyle name="달러" xfId="51"/>
    <cellStyle name="뒤에 오는 하이퍼링크_dimon" xfId="52"/>
    <cellStyle name="똿뗦먛귟 [0.00]_laroux" xfId="53"/>
    <cellStyle name="똿뗦먛귟_laroux" xfId="54"/>
    <cellStyle name="메모" xfId="55" builtinId="10" customBuiltin="1"/>
    <cellStyle name="믅됞 [0.00]_laroux" xfId="56"/>
    <cellStyle name="믅됞_laroux" xfId="57"/>
    <cellStyle name="백분율 2" xfId="58"/>
    <cellStyle name="백분율 4" xfId="59"/>
    <cellStyle name="보통" xfId="60" builtinId="28" customBuiltin="1"/>
    <cellStyle name="뷭?_빟랹둴봃섟 " xfId="61"/>
    <cellStyle name="설명 텍스트" xfId="62" builtinId="53" customBuiltin="1"/>
    <cellStyle name="셀 확인" xfId="63" builtinId="23" customBuiltin="1"/>
    <cellStyle name="숫자(R)" xfId="64"/>
    <cellStyle name="쉼표 [0]" xfId="65" builtinId="6"/>
    <cellStyle name="쉼표 [0] 2" xfId="66"/>
    <cellStyle name="쉼표 [0] 3" xfId="67"/>
    <cellStyle name="쉼표 [0] 4" xfId="68"/>
    <cellStyle name="연결된 셀" xfId="69" builtinId="24" customBuiltin="1"/>
    <cellStyle name="요약" xfId="70" builtinId="25" customBuiltin="1"/>
    <cellStyle name="입력" xfId="71" builtinId="20" customBuiltin="1"/>
    <cellStyle name="자리수" xfId="72"/>
    <cellStyle name="자리수0" xfId="73"/>
    <cellStyle name="제목" xfId="74" builtinId="15" customBuiltin="1"/>
    <cellStyle name="제목 1" xfId="75" builtinId="16" customBuiltin="1"/>
    <cellStyle name="제목 2" xfId="76" builtinId="17" customBuiltin="1"/>
    <cellStyle name="제목 3" xfId="77" builtinId="18" customBuiltin="1"/>
    <cellStyle name="제목 4" xfId="78" builtinId="19" customBuiltin="1"/>
    <cellStyle name="제목1" xfId="79"/>
    <cellStyle name="제목2" xfId="80"/>
    <cellStyle name="좋음" xfId="81" builtinId="26" customBuiltin="1"/>
    <cellStyle name="출력" xfId="82" builtinId="21" customBuiltin="1"/>
    <cellStyle name="콤마 [0]_(type)총괄" xfId="83"/>
    <cellStyle name="콤마_(type)총괄" xfId="84"/>
    <cellStyle name="표준" xfId="0" builtinId="0"/>
    <cellStyle name="표준 2" xfId="85"/>
    <cellStyle name="표준 2 2 2" xfId="86"/>
    <cellStyle name="표준 2 3" xfId="87"/>
    <cellStyle name="표준 3" xfId="88"/>
    <cellStyle name="표준 4" xfId="89"/>
    <cellStyle name="표준_12법인예산(임시자료)" xfId="90"/>
    <cellStyle name="표준_2000학년도 학교법인 결산" xfId="91"/>
    <cellStyle name="표준_view" xfId="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50524</xdr:colOff>
      <xdr:row>34</xdr:row>
      <xdr:rowOff>128379</xdr:rowOff>
    </xdr:from>
    <xdr:to>
      <xdr:col>3</xdr:col>
      <xdr:colOff>1524001</xdr:colOff>
      <xdr:row>55</xdr:row>
      <xdr:rowOff>114300</xdr:rowOff>
    </xdr:to>
    <xdr:pic>
      <xdr:nvPicPr>
        <xdr:cNvPr id="399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524" y="8205579"/>
          <a:ext cx="6359802" cy="5129421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Documents%20and%20Settings/kk_016/&#48148;&#53461;%20&#54868;&#47732;/kk016&#44277;&#50976;/&#54617;&#44368;&#49324;&#54637;/&#44368;&#48264;&#51312;&#5492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OREA\&#48148;&#53461;%20&#54868;&#47732;\&#51008;&#50689;work\&#51221;&#49328;\2007&#48372;&#51312;&#44552;&#51221;&#49328;&#49436;&#49885;(3&#52264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4608;&#45224;&#44397;/&#44033;&#51333;&#44048;&#49324;/&#44368;&#50977;&#48512;&#44048;&#49324;(2008.6)/&#44368;&#50977;&#48512;&#44048;&#49324;/2007&#48372;&#51312;&#44552;&#51221;&#49328;&#49436;&#49885;(&#44256;&#53945;&#49688;)-&#49688;&#51221;&#4851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G/&#48148;&#53461;%20&#54868;&#47732;/2007&#48372;&#51312;&#44552;&#51221;&#49328;&#49436;&#49885;(&#44256;&#53945;&#49688;)-&#49688;&#51221;&#4851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&#54617;&#44368;&#49324;&#54637;/&#48177;&#50629;/&#54617;&#44368;/&#54617;.&#48277;&#47749;&#4714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SANHWP~1/temp/&#54617;&#44368;&#49324;&#54637;/&#48177;&#50629;/&#54617;&#44368;/&#54617;.&#48277;&#47749;&#4714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k016\2007&#45380;&#46020;&#48516;&#51221;&#49328;\Documents%20and%20Settings\kk_016\&#48148;&#53461;%20&#54868;&#47732;\&#54617;&#44368;&#49324;&#54637;\&#48177;&#50629;\&#54617;&#44368;\&#54617;.&#48277;&#47749;&#4714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k_016/&#48148;&#53461;%20&#54868;&#47732;/2004&#51221;&#49328;&#52509;&#4429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 (2)"/>
      <sheetName val="학교명렬"/>
      <sheetName val="학교명렬(2006수정)"/>
      <sheetName val="학교별"/>
    </sheetNames>
    <sheetDataSet>
      <sheetData sheetId="0" refreshError="1"/>
      <sheetData sheetId="1">
        <row r="2">
          <cell r="A2" t="str">
            <v>01</v>
          </cell>
          <cell r="B2" t="str">
            <v>포항중앙고</v>
          </cell>
        </row>
        <row r="3">
          <cell r="A3" t="str">
            <v>02</v>
          </cell>
          <cell r="B3" t="str">
            <v>세명고</v>
          </cell>
        </row>
        <row r="4">
          <cell r="A4" t="str">
            <v>03</v>
          </cell>
          <cell r="B4" t="str">
            <v>동지고</v>
          </cell>
        </row>
        <row r="5">
          <cell r="A5" t="str">
            <v>04</v>
          </cell>
          <cell r="B5" t="str">
            <v>대동고</v>
          </cell>
        </row>
        <row r="6">
          <cell r="A6" t="str">
            <v>05</v>
          </cell>
          <cell r="B6" t="str">
            <v>죽장고</v>
          </cell>
        </row>
        <row r="7">
          <cell r="A7" t="str">
            <v>06</v>
          </cell>
          <cell r="B7" t="str">
            <v>오천고</v>
          </cell>
        </row>
        <row r="8">
          <cell r="A8" t="str">
            <v>07</v>
          </cell>
          <cell r="B8" t="str">
            <v>영일고</v>
          </cell>
        </row>
        <row r="9">
          <cell r="A9" t="str">
            <v>08</v>
          </cell>
          <cell r="B9" t="str">
            <v>포항영신고</v>
          </cell>
        </row>
        <row r="10">
          <cell r="A10" t="str">
            <v>09</v>
          </cell>
          <cell r="B10" t="str">
            <v>포항예술고</v>
          </cell>
        </row>
        <row r="11">
          <cell r="A11" t="str">
            <v>10</v>
          </cell>
          <cell r="B11" t="str">
            <v>경주고</v>
          </cell>
        </row>
        <row r="12">
          <cell r="A12" t="str">
            <v>11</v>
          </cell>
          <cell r="B12" t="str">
            <v>문화고</v>
          </cell>
        </row>
        <row r="13">
          <cell r="A13" t="str">
            <v>12</v>
          </cell>
          <cell r="B13" t="str">
            <v>신라고</v>
          </cell>
        </row>
        <row r="14">
          <cell r="A14" t="str">
            <v>13</v>
          </cell>
          <cell r="B14" t="str">
            <v>삼성고</v>
          </cell>
        </row>
        <row r="15">
          <cell r="A15" t="str">
            <v>14</v>
          </cell>
          <cell r="B15" t="str">
            <v>무산고</v>
          </cell>
        </row>
        <row r="16">
          <cell r="A16" t="str">
            <v>15</v>
          </cell>
          <cell r="B16" t="str">
            <v>화랑고</v>
          </cell>
        </row>
        <row r="17">
          <cell r="A17" t="str">
            <v>16</v>
          </cell>
          <cell r="B17" t="str">
            <v>김천고</v>
          </cell>
        </row>
        <row r="18">
          <cell r="A18">
            <v>17</v>
          </cell>
          <cell r="B18" t="str">
            <v>김천예술고</v>
          </cell>
        </row>
        <row r="19">
          <cell r="A19">
            <v>18</v>
          </cell>
          <cell r="B19" t="str">
            <v>경안고</v>
          </cell>
        </row>
        <row r="20">
          <cell r="A20">
            <v>19</v>
          </cell>
          <cell r="B20" t="str">
            <v>경일고</v>
          </cell>
        </row>
        <row r="21">
          <cell r="A21">
            <v>20</v>
          </cell>
          <cell r="B21" t="str">
            <v>영문고</v>
          </cell>
        </row>
        <row r="22">
          <cell r="A22">
            <v>21</v>
          </cell>
          <cell r="B22" t="str">
            <v>안동중앙고</v>
          </cell>
        </row>
        <row r="23">
          <cell r="A23">
            <v>22</v>
          </cell>
          <cell r="B23" t="str">
            <v>경구고</v>
          </cell>
        </row>
        <row r="24">
          <cell r="A24">
            <v>23</v>
          </cell>
          <cell r="B24" t="str">
            <v>오상고</v>
          </cell>
        </row>
        <row r="25">
          <cell r="A25">
            <v>24</v>
          </cell>
          <cell r="B25" t="str">
            <v>도개고</v>
          </cell>
        </row>
        <row r="26">
          <cell r="A26">
            <v>25</v>
          </cell>
          <cell r="B26" t="str">
            <v>현일고</v>
          </cell>
        </row>
        <row r="27">
          <cell r="A27">
            <v>26</v>
          </cell>
          <cell r="B27" t="str">
            <v>영광고</v>
          </cell>
        </row>
        <row r="28">
          <cell r="A28">
            <v>27</v>
          </cell>
          <cell r="B28" t="str">
            <v>영주고</v>
          </cell>
        </row>
        <row r="29">
          <cell r="A29">
            <v>28</v>
          </cell>
          <cell r="B29" t="str">
            <v>대영고</v>
          </cell>
        </row>
        <row r="30">
          <cell r="A30">
            <v>29</v>
          </cell>
          <cell r="B30" t="str">
            <v>영동고</v>
          </cell>
        </row>
        <row r="31">
          <cell r="A31">
            <v>30</v>
          </cell>
          <cell r="B31" t="str">
            <v>상주고</v>
          </cell>
        </row>
        <row r="32">
          <cell r="A32">
            <v>31</v>
          </cell>
          <cell r="B32" t="str">
            <v>함창고</v>
          </cell>
        </row>
        <row r="33">
          <cell r="A33">
            <v>32</v>
          </cell>
          <cell r="B33" t="str">
            <v>용운고</v>
          </cell>
        </row>
        <row r="34">
          <cell r="A34">
            <v>33</v>
          </cell>
          <cell r="B34" t="str">
            <v>문창고</v>
          </cell>
        </row>
        <row r="35">
          <cell r="A35">
            <v>34</v>
          </cell>
          <cell r="B35" t="str">
            <v>청암고</v>
          </cell>
        </row>
        <row r="36">
          <cell r="A36">
            <v>35</v>
          </cell>
          <cell r="B36" t="str">
            <v>영남삼육고</v>
          </cell>
        </row>
        <row r="37">
          <cell r="A37">
            <v>36</v>
          </cell>
          <cell r="B37" t="str">
            <v>문명고</v>
          </cell>
        </row>
        <row r="38">
          <cell r="A38">
            <v>37</v>
          </cell>
          <cell r="B38" t="str">
            <v>진량고</v>
          </cell>
        </row>
        <row r="39">
          <cell r="A39">
            <v>38</v>
          </cell>
          <cell r="B39" t="str">
            <v>무학고</v>
          </cell>
        </row>
        <row r="40">
          <cell r="A40">
            <v>39</v>
          </cell>
          <cell r="B40" t="str">
            <v>의성고</v>
          </cell>
        </row>
        <row r="41">
          <cell r="A41">
            <v>40</v>
          </cell>
          <cell r="B41" t="str">
            <v>모계고</v>
          </cell>
        </row>
        <row r="42">
          <cell r="A42">
            <v>41</v>
          </cell>
          <cell r="B42" t="str">
            <v>이서고</v>
          </cell>
        </row>
        <row r="43">
          <cell r="A43">
            <v>42</v>
          </cell>
          <cell r="B43" t="str">
            <v>대가야고</v>
          </cell>
        </row>
        <row r="44">
          <cell r="A44">
            <v>43</v>
          </cell>
          <cell r="B44" t="str">
            <v>순심고</v>
          </cell>
        </row>
        <row r="45">
          <cell r="A45">
            <v>44</v>
          </cell>
          <cell r="B45" t="str">
            <v>대창고</v>
          </cell>
        </row>
        <row r="46">
          <cell r="A46">
            <v>45</v>
          </cell>
          <cell r="B46" t="str">
            <v>포항중앙여고</v>
          </cell>
        </row>
        <row r="47">
          <cell r="A47">
            <v>46</v>
          </cell>
          <cell r="B47" t="str">
            <v>유성여고</v>
          </cell>
        </row>
        <row r="48">
          <cell r="A48">
            <v>47</v>
          </cell>
        </row>
        <row r="49">
          <cell r="A49">
            <v>48</v>
          </cell>
          <cell r="B49" t="str">
            <v>근화여고</v>
          </cell>
        </row>
        <row r="50">
          <cell r="A50">
            <v>49</v>
          </cell>
          <cell r="B50" t="str">
            <v>안강여고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3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K7" t="str">
            <v>혁신복지과</v>
          </cell>
        </row>
        <row r="8">
          <cell r="K8" t="str">
            <v>학교운영지원과</v>
          </cell>
        </row>
        <row r="9">
          <cell r="K9" t="str">
            <v>평생교육체육과</v>
          </cell>
        </row>
        <row r="10">
          <cell r="K10" t="str">
            <v>총무과</v>
          </cell>
        </row>
        <row r="11">
          <cell r="K11" t="str">
            <v>초등교육과</v>
          </cell>
        </row>
        <row r="12">
          <cell r="K12" t="str">
            <v>중등교육과</v>
          </cell>
        </row>
        <row r="13">
          <cell r="K13" t="str">
            <v>재무관리과</v>
          </cell>
        </row>
        <row r="14">
          <cell r="K14" t="str">
            <v>기획예산과</v>
          </cell>
        </row>
        <row r="15">
          <cell r="K15" t="str">
            <v>교육정보화과</v>
          </cell>
        </row>
        <row r="16">
          <cell r="K16" t="str">
            <v>교육시설과</v>
          </cell>
        </row>
        <row r="17">
          <cell r="K17" t="str">
            <v>과학산업교육과</v>
          </cell>
        </row>
        <row r="18">
          <cell r="K18" t="str">
            <v>도청</v>
          </cell>
        </row>
        <row r="19">
          <cell r="K19" t="str">
            <v>시·군청</v>
          </cell>
        </row>
        <row r="20">
          <cell r="K20" t="str">
            <v>시·군체육회</v>
          </cell>
        </row>
        <row r="21">
          <cell r="K21" t="str">
            <v>기타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  <sheetName val="2007보조금정산서식(고특수)-수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>체육 등 특기신장이나 장학상 필요한 자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장부총괄(세입)"/>
      <sheetName val="장부총괄(세출)"/>
      <sheetName val="1.정산서(총괄)"/>
      <sheetName val="1-1.정산서(세부내역)(수정)"/>
      <sheetName val="2-1"/>
      <sheetName val="2-2 (수정)"/>
      <sheetName val="2-3"/>
      <sheetName val="2-4"/>
      <sheetName val="2-5(수정)"/>
      <sheetName val="2-6"/>
      <sheetName val="2-7(수정)"/>
      <sheetName val="2-8(수정)"/>
      <sheetName val="2-9"/>
      <sheetName val="2-10"/>
      <sheetName val="3"/>
      <sheetName val="3-1"/>
      <sheetName val="3-2"/>
      <sheetName val="3-3"/>
      <sheetName val="3-4"/>
      <sheetName val="3-5"/>
      <sheetName val="3-6-1"/>
      <sheetName val="3-6-2"/>
      <sheetName val="3-7"/>
      <sheetName val="4-가"/>
      <sheetName val="4-나"/>
      <sheetName val="5"/>
      <sheetName val="5-1"/>
      <sheetName val="6"/>
      <sheetName val="6-1"/>
      <sheetName val="6-2"/>
      <sheetName val="7"/>
      <sheetName val="1"/>
      <sheetName val="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J6" t="str">
            <v>국가유공자 등 자녀</v>
          </cell>
        </row>
        <row r="7">
          <cell r="J7" t="str">
            <v>북한이탈주민 등 자녀</v>
          </cell>
        </row>
        <row r="8">
          <cell r="J8" t="str">
            <v>특수교육대상자(특수학급 포함)</v>
          </cell>
        </row>
        <row r="9">
          <cell r="J9" t="str">
            <v>의무교육대상자</v>
          </cell>
        </row>
        <row r="10">
          <cell r="J10" t="str">
            <v>국민기초생활수급자</v>
          </cell>
        </row>
        <row r="11">
          <cell r="J11" t="str">
            <v>특별장학생</v>
          </cell>
        </row>
        <row r="12">
          <cell r="J12" t="str">
            <v>체육중.고 재학생</v>
          </cell>
        </row>
        <row r="13">
          <cell r="J13" t="str">
            <v>교육부 지정 농업(수산)과 학생</v>
          </cell>
        </row>
        <row r="14">
          <cell r="J14" t="str">
            <v>저소득층자녀학비감면</v>
          </cell>
        </row>
        <row r="15">
          <cell r="J15" t="str">
            <v>전국단위, 도단위 각종대회 3위이상 입상자</v>
          </cell>
        </row>
        <row r="16">
          <cell r="J16" t="str">
            <v>체육특기자 등</v>
          </cell>
        </row>
        <row r="17">
          <cell r="J17" t="str">
            <v>경제사정 곤란자</v>
          </cell>
        </row>
        <row r="18">
          <cell r="J18" t="str">
            <v>모부자가정</v>
          </cell>
        </row>
        <row r="19">
          <cell r="J19" t="str">
            <v xml:space="preserve"> 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명렬"/>
      <sheetName val="교육청명렬"/>
      <sheetName val="Sheet1"/>
      <sheetName val="학교명렬(수합)"/>
      <sheetName val="법인명렬(수합)"/>
      <sheetName val="법인명렬"/>
      <sheetName val="법인명렬 (2)"/>
      <sheetName val="Sheet2"/>
      <sheetName val="Sheet4"/>
      <sheetName val="Sheet5"/>
      <sheetName val="Sheet6"/>
      <sheetName val="Sheet3"/>
      <sheetName val="2-7(수정)"/>
    </sheetNames>
    <sheetDataSet>
      <sheetData sheetId="0"/>
      <sheetData sheetId="1"/>
      <sheetData sheetId="2"/>
      <sheetData sheetId="3"/>
      <sheetData sheetId="4"/>
      <sheetData sheetId="5">
        <row r="4">
          <cell r="E4" t="str">
            <v>연번</v>
          </cell>
          <cell r="F4" t="str">
            <v>법인명</v>
          </cell>
        </row>
        <row r="5">
          <cell r="B5" t="str">
            <v>01</v>
          </cell>
          <cell r="E5">
            <v>101</v>
          </cell>
          <cell r="F5" t="str">
            <v>해아학원</v>
          </cell>
        </row>
        <row r="6">
          <cell r="B6" t="str">
            <v>02</v>
          </cell>
          <cell r="E6">
            <v>102</v>
          </cell>
          <cell r="F6" t="str">
            <v>장기학원</v>
          </cell>
        </row>
        <row r="7">
          <cell r="B7" t="str">
            <v>03</v>
          </cell>
          <cell r="E7">
            <v>103</v>
          </cell>
          <cell r="F7" t="str">
            <v>흥해학원</v>
          </cell>
        </row>
        <row r="8">
          <cell r="B8" t="str">
            <v>04</v>
          </cell>
          <cell r="E8">
            <v>104</v>
          </cell>
          <cell r="F8" t="str">
            <v>석문학원</v>
          </cell>
        </row>
        <row r="9">
          <cell r="B9" t="str">
            <v>05</v>
          </cell>
          <cell r="E9">
            <v>105</v>
          </cell>
          <cell r="F9" t="str">
            <v>제일학원</v>
          </cell>
        </row>
        <row r="10">
          <cell r="B10" t="str">
            <v>06</v>
          </cell>
          <cell r="E10">
            <v>106</v>
          </cell>
          <cell r="F10" t="str">
            <v>대내학원</v>
          </cell>
        </row>
        <row r="11">
          <cell r="B11" t="str">
            <v>07</v>
          </cell>
          <cell r="E11">
            <v>107</v>
          </cell>
          <cell r="F11" t="str">
            <v>금계학원</v>
          </cell>
        </row>
        <row r="12">
          <cell r="B12" t="str">
            <v>08</v>
          </cell>
          <cell r="E12">
            <v>108</v>
          </cell>
          <cell r="F12" t="str">
            <v>점촌학원</v>
          </cell>
        </row>
        <row r="13">
          <cell r="B13" t="str">
            <v>09</v>
          </cell>
          <cell r="E13">
            <v>109</v>
          </cell>
          <cell r="F13" t="str">
            <v>소보학원</v>
          </cell>
        </row>
        <row r="14">
          <cell r="B14">
            <v>10</v>
          </cell>
          <cell r="E14">
            <v>110</v>
          </cell>
          <cell r="F14" t="str">
            <v>명덕학원</v>
          </cell>
        </row>
        <row r="15">
          <cell r="B15">
            <v>11</v>
          </cell>
          <cell r="E15">
            <v>111</v>
          </cell>
          <cell r="F15" t="str">
            <v>삼성학원</v>
          </cell>
        </row>
        <row r="16">
          <cell r="B16">
            <v>12</v>
          </cell>
          <cell r="E16">
            <v>112</v>
          </cell>
          <cell r="F16" t="str">
            <v>삼영학원</v>
          </cell>
        </row>
        <row r="17">
          <cell r="B17">
            <v>13</v>
          </cell>
          <cell r="E17">
            <v>113</v>
          </cell>
          <cell r="F17" t="str">
            <v>현동학원</v>
          </cell>
        </row>
        <row r="18">
          <cell r="B18">
            <v>14</v>
          </cell>
          <cell r="E18">
            <v>114</v>
          </cell>
          <cell r="F18" t="str">
            <v>기독농민</v>
          </cell>
        </row>
        <row r="19">
          <cell r="B19">
            <v>15</v>
          </cell>
          <cell r="E19">
            <v>115</v>
          </cell>
          <cell r="F19" t="str">
            <v>다산학원</v>
          </cell>
        </row>
        <row r="20">
          <cell r="B20">
            <v>16</v>
          </cell>
          <cell r="E20">
            <v>116</v>
          </cell>
          <cell r="F20" t="str">
            <v>청파학원</v>
          </cell>
        </row>
        <row r="21">
          <cell r="B21">
            <v>17</v>
          </cell>
          <cell r="E21">
            <v>117</v>
          </cell>
          <cell r="F21" t="str">
            <v>진풍학원</v>
          </cell>
        </row>
        <row r="22">
          <cell r="B22">
            <v>18</v>
          </cell>
          <cell r="E22">
            <v>118</v>
          </cell>
          <cell r="F22" t="str">
            <v>제동학원</v>
          </cell>
        </row>
        <row r="23">
          <cell r="B23">
            <v>19</v>
          </cell>
        </row>
        <row r="24">
          <cell r="B24">
            <v>20</v>
          </cell>
          <cell r="E24" t="str">
            <v>연번</v>
          </cell>
          <cell r="F24" t="str">
            <v>법인명</v>
          </cell>
        </row>
        <row r="25">
          <cell r="B25">
            <v>21</v>
          </cell>
          <cell r="E25">
            <v>201</v>
          </cell>
          <cell r="F25" t="str">
            <v>영가교육재단</v>
          </cell>
        </row>
        <row r="26">
          <cell r="B26">
            <v>22</v>
          </cell>
          <cell r="E26">
            <v>202</v>
          </cell>
          <cell r="F26" t="str">
            <v>영화교육재단</v>
          </cell>
        </row>
        <row r="27">
          <cell r="B27">
            <v>23</v>
          </cell>
          <cell r="E27">
            <v>203</v>
          </cell>
          <cell r="F27" t="str">
            <v>금오학숙</v>
          </cell>
        </row>
        <row r="28">
          <cell r="B28">
            <v>24</v>
          </cell>
          <cell r="E28">
            <v>204</v>
          </cell>
          <cell r="F28" t="str">
            <v>永光학원</v>
          </cell>
        </row>
        <row r="29">
          <cell r="B29">
            <v>25</v>
          </cell>
        </row>
        <row r="30">
          <cell r="B30">
            <v>26</v>
          </cell>
          <cell r="E30" t="str">
            <v>연번</v>
          </cell>
          <cell r="F30" t="str">
            <v>법인명</v>
          </cell>
        </row>
        <row r="31">
          <cell r="B31">
            <v>27</v>
          </cell>
          <cell r="E31">
            <v>301</v>
          </cell>
        </row>
        <row r="32">
          <cell r="B32">
            <v>28</v>
          </cell>
          <cell r="E32">
            <v>302</v>
          </cell>
        </row>
        <row r="33">
          <cell r="B33">
            <v>29</v>
          </cell>
          <cell r="E33">
            <v>303</v>
          </cell>
        </row>
        <row r="34">
          <cell r="B34">
            <v>30</v>
          </cell>
        </row>
        <row r="35">
          <cell r="B35">
            <v>31</v>
          </cell>
          <cell r="E35" t="str">
            <v>연번</v>
          </cell>
          <cell r="F35" t="str">
            <v>법인명</v>
          </cell>
        </row>
        <row r="36">
          <cell r="B36">
            <v>32</v>
          </cell>
          <cell r="E36">
            <v>401</v>
          </cell>
        </row>
        <row r="37">
          <cell r="B37">
            <v>33</v>
          </cell>
          <cell r="E37">
            <v>402</v>
          </cell>
        </row>
        <row r="38">
          <cell r="B38">
            <v>34</v>
          </cell>
          <cell r="E38">
            <v>403</v>
          </cell>
        </row>
        <row r="39">
          <cell r="B39">
            <v>35</v>
          </cell>
          <cell r="E39">
            <v>404</v>
          </cell>
        </row>
        <row r="40">
          <cell r="B40">
            <v>36</v>
          </cell>
          <cell r="E40">
            <v>405</v>
          </cell>
        </row>
        <row r="41">
          <cell r="B41">
            <v>37</v>
          </cell>
          <cell r="E41">
            <v>406</v>
          </cell>
        </row>
        <row r="42">
          <cell r="B42">
            <v>38</v>
          </cell>
          <cell r="E42">
            <v>407</v>
          </cell>
        </row>
        <row r="43">
          <cell r="B43">
            <v>39</v>
          </cell>
        </row>
        <row r="44">
          <cell r="B44">
            <v>40</v>
          </cell>
        </row>
        <row r="45">
          <cell r="B45">
            <v>41</v>
          </cell>
        </row>
        <row r="46">
          <cell r="B46">
            <v>42</v>
          </cell>
        </row>
        <row r="47">
          <cell r="B47">
            <v>43</v>
          </cell>
        </row>
        <row r="48">
          <cell r="B48">
            <v>44</v>
          </cell>
        </row>
        <row r="49">
          <cell r="B49">
            <v>45</v>
          </cell>
        </row>
        <row r="50">
          <cell r="B50">
            <v>46</v>
          </cell>
        </row>
        <row r="51">
          <cell r="B51">
            <v>47</v>
          </cell>
        </row>
        <row r="52">
          <cell r="B52">
            <v>48</v>
          </cell>
        </row>
        <row r="53">
          <cell r="B53">
            <v>49</v>
          </cell>
        </row>
        <row r="54">
          <cell r="B54">
            <v>50</v>
          </cell>
        </row>
        <row r="55">
          <cell r="B55">
            <v>51</v>
          </cell>
        </row>
        <row r="56">
          <cell r="B56">
            <v>52</v>
          </cell>
        </row>
        <row r="57">
          <cell r="B57">
            <v>53</v>
          </cell>
        </row>
        <row r="58">
          <cell r="B58">
            <v>54</v>
          </cell>
        </row>
        <row r="59">
          <cell r="B59">
            <v>55</v>
          </cell>
        </row>
        <row r="60">
          <cell r="B60">
            <v>56</v>
          </cell>
        </row>
        <row r="61">
          <cell r="B61">
            <v>57</v>
          </cell>
        </row>
        <row r="62">
          <cell r="B62">
            <v>58</v>
          </cell>
        </row>
        <row r="63">
          <cell r="B63">
            <v>59</v>
          </cell>
        </row>
        <row r="64">
          <cell r="B64">
            <v>60</v>
          </cell>
        </row>
        <row r="65">
          <cell r="B65">
            <v>61</v>
          </cell>
        </row>
        <row r="66">
          <cell r="B66">
            <v>62</v>
          </cell>
        </row>
        <row r="67">
          <cell r="B67">
            <v>63</v>
          </cell>
        </row>
        <row r="68">
          <cell r="B68">
            <v>64</v>
          </cell>
        </row>
        <row r="69">
          <cell r="B69">
            <v>65</v>
          </cell>
        </row>
        <row r="70">
          <cell r="B70">
            <v>66</v>
          </cell>
        </row>
        <row r="71">
          <cell r="B71">
            <v>67</v>
          </cell>
        </row>
        <row r="72">
          <cell r="B72">
            <v>68</v>
          </cell>
        </row>
        <row r="73">
          <cell r="B73">
            <v>69</v>
          </cell>
        </row>
        <row r="74">
          <cell r="B74">
            <v>70</v>
          </cell>
        </row>
        <row r="75">
          <cell r="B75">
            <v>71</v>
          </cell>
        </row>
        <row r="76">
          <cell r="B76">
            <v>72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학교별"/>
      <sheetName val="공통사항(세출)"/>
      <sheetName val="공통사항(세입)"/>
      <sheetName val="공통사항"/>
      <sheetName val="Sheet1"/>
      <sheetName val="국유지관계"/>
      <sheetName val="회수총괄"/>
      <sheetName val="학교별현황"/>
      <sheetName val="운영비반납"/>
      <sheetName val="연도별 정산반납금현황"/>
      <sheetName val="법인명렬"/>
      <sheetName val="2.세출결산"/>
    </sheetNames>
    <sheetDataSet>
      <sheetData sheetId="0">
        <row r="6">
          <cell r="A6" t="str">
            <v>01</v>
          </cell>
          <cell r="B6" t="str">
            <v>경구고</v>
          </cell>
        </row>
        <row r="7">
          <cell r="A7" t="str">
            <v>02</v>
          </cell>
          <cell r="B7" t="str">
            <v>경북인터넷고</v>
          </cell>
        </row>
        <row r="8">
          <cell r="A8" t="str">
            <v>03</v>
          </cell>
          <cell r="B8" t="str">
            <v>경산여고</v>
          </cell>
        </row>
        <row r="9">
          <cell r="A9" t="str">
            <v>04</v>
          </cell>
          <cell r="B9" t="str">
            <v>경산여전산고</v>
          </cell>
        </row>
        <row r="10">
          <cell r="A10" t="str">
            <v>05</v>
          </cell>
          <cell r="B10" t="str">
            <v>경안고</v>
          </cell>
        </row>
        <row r="11">
          <cell r="A11" t="str">
            <v>06</v>
          </cell>
          <cell r="B11" t="str">
            <v>경안여정보고</v>
          </cell>
        </row>
        <row r="12">
          <cell r="A12" t="str">
            <v>07</v>
          </cell>
          <cell r="B12" t="str">
            <v>경일고</v>
          </cell>
        </row>
        <row r="13">
          <cell r="A13" t="str">
            <v>08</v>
          </cell>
          <cell r="B13" t="str">
            <v>경주고</v>
          </cell>
        </row>
        <row r="14">
          <cell r="A14" t="str">
            <v>09</v>
          </cell>
          <cell r="B14" t="str">
            <v>경주여정보고</v>
          </cell>
        </row>
        <row r="15">
          <cell r="A15" t="str">
            <v>10</v>
          </cell>
          <cell r="B15" t="str">
            <v>경주정보고</v>
          </cell>
        </row>
        <row r="16">
          <cell r="A16" t="str">
            <v>11</v>
          </cell>
          <cell r="B16" t="str">
            <v>경주화랑고</v>
          </cell>
        </row>
        <row r="17">
          <cell r="A17" t="str">
            <v>12</v>
          </cell>
          <cell r="B17" t="str">
            <v>근화여고</v>
          </cell>
        </row>
        <row r="18">
          <cell r="A18" t="str">
            <v>13</v>
          </cell>
          <cell r="B18" t="str">
            <v>금오여고</v>
          </cell>
        </row>
        <row r="19">
          <cell r="A19" t="str">
            <v>14</v>
          </cell>
          <cell r="B19" t="str">
            <v>금호공고</v>
          </cell>
        </row>
        <row r="20">
          <cell r="A20" t="str">
            <v>15</v>
          </cell>
          <cell r="B20" t="str">
            <v>길원여고</v>
          </cell>
        </row>
        <row r="21">
          <cell r="A21" t="str">
            <v>16</v>
          </cell>
          <cell r="B21" t="str">
            <v>김천고</v>
          </cell>
        </row>
        <row r="22">
          <cell r="A22" t="str">
            <v>17</v>
          </cell>
          <cell r="B22" t="str">
            <v>김천예술고</v>
          </cell>
        </row>
        <row r="23">
          <cell r="A23" t="str">
            <v>18</v>
          </cell>
          <cell r="B23" t="str">
            <v>대가야고</v>
          </cell>
        </row>
        <row r="24">
          <cell r="A24" t="str">
            <v>19</v>
          </cell>
          <cell r="B24" t="str">
            <v>대동고</v>
          </cell>
        </row>
        <row r="25">
          <cell r="A25" t="str">
            <v>20</v>
          </cell>
          <cell r="B25" t="str">
            <v>대영고</v>
          </cell>
        </row>
        <row r="26">
          <cell r="A26" t="str">
            <v>21</v>
          </cell>
          <cell r="B26" t="str">
            <v>대창고</v>
          </cell>
        </row>
        <row r="27">
          <cell r="A27" t="str">
            <v>22</v>
          </cell>
          <cell r="B27" t="str">
            <v>도개고</v>
          </cell>
        </row>
        <row r="28">
          <cell r="A28" t="str">
            <v>23</v>
          </cell>
          <cell r="B28" t="str">
            <v>동산여전산고</v>
          </cell>
        </row>
        <row r="29">
          <cell r="A29" t="str">
            <v>24</v>
          </cell>
          <cell r="B29" t="str">
            <v>동지고</v>
          </cell>
        </row>
        <row r="30">
          <cell r="A30" t="str">
            <v>25</v>
          </cell>
          <cell r="B30" t="str">
            <v>동지여상</v>
          </cell>
        </row>
        <row r="31">
          <cell r="A31" t="str">
            <v>26</v>
          </cell>
          <cell r="B31" t="str">
            <v>명인정보고</v>
          </cell>
        </row>
        <row r="32">
          <cell r="A32" t="str">
            <v>27</v>
          </cell>
          <cell r="B32" t="str">
            <v>모계고</v>
          </cell>
        </row>
        <row r="33">
          <cell r="A33" t="str">
            <v>28</v>
          </cell>
          <cell r="B33" t="str">
            <v>무산고</v>
          </cell>
        </row>
        <row r="34">
          <cell r="A34" t="str">
            <v>29</v>
          </cell>
          <cell r="B34" t="str">
            <v>무학고</v>
          </cell>
        </row>
        <row r="35">
          <cell r="A35" t="str">
            <v>30</v>
          </cell>
          <cell r="B35" t="str">
            <v>문경여고</v>
          </cell>
        </row>
        <row r="36">
          <cell r="A36" t="str">
            <v>31</v>
          </cell>
          <cell r="B36" t="str">
            <v>문명고</v>
          </cell>
        </row>
        <row r="37">
          <cell r="A37" t="str">
            <v>32</v>
          </cell>
          <cell r="B37" t="str">
            <v>문창고</v>
          </cell>
        </row>
        <row r="38">
          <cell r="A38" t="str">
            <v>33</v>
          </cell>
          <cell r="B38" t="str">
            <v>문화고</v>
          </cell>
        </row>
        <row r="39">
          <cell r="A39" t="str">
            <v>34</v>
          </cell>
          <cell r="B39" t="str">
            <v>삼성생활예술고</v>
          </cell>
        </row>
        <row r="40">
          <cell r="A40" t="str">
            <v>35</v>
          </cell>
          <cell r="B40" t="str">
            <v>상주고</v>
          </cell>
        </row>
        <row r="41">
          <cell r="A41" t="str">
            <v>36</v>
          </cell>
          <cell r="B41" t="str">
            <v>상주공고</v>
          </cell>
        </row>
        <row r="42">
          <cell r="A42" t="str">
            <v>37</v>
          </cell>
          <cell r="B42" t="str">
            <v>상주여상</v>
          </cell>
        </row>
        <row r="43">
          <cell r="A43" t="str">
            <v>38</v>
          </cell>
          <cell r="B43" t="str">
            <v>상지여고</v>
          </cell>
        </row>
        <row r="44">
          <cell r="A44" t="str">
            <v>39</v>
          </cell>
          <cell r="B44" t="str">
            <v>선덕여고</v>
          </cell>
        </row>
        <row r="45">
          <cell r="A45" t="str">
            <v>40</v>
          </cell>
          <cell r="B45" t="str">
            <v>선영여고</v>
          </cell>
        </row>
        <row r="46">
          <cell r="A46" t="str">
            <v>41</v>
          </cell>
          <cell r="B46" t="str">
            <v>선화여고</v>
          </cell>
        </row>
        <row r="47">
          <cell r="A47" t="str">
            <v>42</v>
          </cell>
          <cell r="B47" t="str">
            <v>성의고</v>
          </cell>
        </row>
        <row r="48">
          <cell r="A48" t="str">
            <v>43</v>
          </cell>
          <cell r="B48" t="str">
            <v>성의여고</v>
          </cell>
        </row>
        <row r="49">
          <cell r="A49" t="str">
            <v>44</v>
          </cell>
          <cell r="B49" t="str">
            <v>성주여고</v>
          </cell>
        </row>
        <row r="50">
          <cell r="A50" t="str">
            <v>45</v>
          </cell>
          <cell r="B50" t="str">
            <v>성창여고</v>
          </cell>
        </row>
        <row r="51">
          <cell r="A51" t="str">
            <v>46</v>
          </cell>
          <cell r="B51" t="str">
            <v>성희여고</v>
          </cell>
        </row>
        <row r="52">
          <cell r="A52" t="str">
            <v>47</v>
          </cell>
          <cell r="B52" t="str">
            <v>세명고</v>
          </cell>
        </row>
        <row r="53">
          <cell r="A53" t="str">
            <v>48</v>
          </cell>
          <cell r="B53" t="str">
            <v>세화여고</v>
          </cell>
        </row>
        <row r="54">
          <cell r="A54" t="str">
            <v>49</v>
          </cell>
          <cell r="B54" t="str">
            <v>순심고</v>
          </cell>
        </row>
        <row r="55">
          <cell r="A55" t="str">
            <v>50</v>
          </cell>
          <cell r="B55" t="str">
            <v>순심여고</v>
          </cell>
        </row>
        <row r="56">
          <cell r="A56" t="str">
            <v>51</v>
          </cell>
          <cell r="B56" t="str">
            <v>신라고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3"/>
  </sheetPr>
  <dimension ref="A1:G30"/>
  <sheetViews>
    <sheetView tabSelected="1" view="pageBreakPreview" zoomScaleNormal="100" workbookViewId="0">
      <selection activeCell="A8" sqref="A8:G8"/>
    </sheetView>
  </sheetViews>
  <sheetFormatPr defaultRowHeight="22.5"/>
  <cols>
    <col min="1" max="7" width="10.75" style="3" customWidth="1"/>
    <col min="8" max="16384" width="9" style="3"/>
  </cols>
  <sheetData>
    <row r="1" spans="1:7">
      <c r="A1" s="187" t="s">
        <v>54</v>
      </c>
      <c r="B1" s="1"/>
      <c r="C1" s="1"/>
      <c r="D1" s="1"/>
      <c r="E1" s="1"/>
      <c r="F1" s="1"/>
      <c r="G1" s="2"/>
    </row>
    <row r="2" spans="1:7">
      <c r="A2" s="4"/>
      <c r="B2" s="5"/>
      <c r="C2" s="5"/>
      <c r="D2" s="5"/>
      <c r="E2" s="5"/>
      <c r="F2" s="5"/>
      <c r="G2" s="6"/>
    </row>
    <row r="3" spans="1:7">
      <c r="A3" s="4"/>
      <c r="B3" s="5"/>
      <c r="C3" s="5"/>
      <c r="D3" s="5"/>
      <c r="E3" s="5"/>
      <c r="F3" s="5"/>
      <c r="G3" s="6"/>
    </row>
    <row r="4" spans="1:7">
      <c r="A4" s="4"/>
      <c r="B4" s="5"/>
      <c r="C4" s="5"/>
      <c r="D4" s="5"/>
      <c r="E4" s="5"/>
      <c r="F4" s="5"/>
      <c r="G4" s="6"/>
    </row>
    <row r="5" spans="1:7">
      <c r="A5" s="4"/>
      <c r="B5" s="5"/>
      <c r="C5" s="5"/>
      <c r="D5" s="5"/>
      <c r="E5" s="5"/>
      <c r="F5" s="5"/>
      <c r="G5" s="6"/>
    </row>
    <row r="6" spans="1:7">
      <c r="A6" s="283" t="s">
        <v>237</v>
      </c>
      <c r="B6" s="284"/>
      <c r="C6" s="284"/>
      <c r="D6" s="284"/>
      <c r="E6" s="284"/>
      <c r="F6" s="284"/>
      <c r="G6" s="285"/>
    </row>
    <row r="7" spans="1:7">
      <c r="A7" s="7"/>
      <c r="B7" s="8"/>
      <c r="C7" s="8"/>
      <c r="D7" s="8"/>
      <c r="E7" s="8"/>
      <c r="F7" s="8"/>
      <c r="G7" s="9"/>
    </row>
    <row r="8" spans="1:7">
      <c r="A8" s="283" t="s">
        <v>259</v>
      </c>
      <c r="B8" s="284"/>
      <c r="C8" s="284"/>
      <c r="D8" s="284"/>
      <c r="E8" s="284"/>
      <c r="F8" s="284"/>
      <c r="G8" s="285"/>
    </row>
    <row r="9" spans="1:7">
      <c r="A9" s="4"/>
      <c r="B9" s="5"/>
      <c r="C9" s="5"/>
      <c r="D9" s="5"/>
      <c r="E9" s="5"/>
      <c r="F9" s="5"/>
      <c r="G9" s="6"/>
    </row>
    <row r="10" spans="1:7">
      <c r="A10" s="4"/>
      <c r="B10" s="5"/>
      <c r="C10" s="5"/>
      <c r="D10" s="5"/>
      <c r="E10" s="5"/>
      <c r="F10" s="5"/>
      <c r="G10" s="6"/>
    </row>
    <row r="11" spans="1:7">
      <c r="A11" s="4"/>
      <c r="B11" s="5"/>
      <c r="C11" s="5"/>
      <c r="D11" s="5"/>
      <c r="E11" s="5"/>
      <c r="F11" s="5"/>
      <c r="G11" s="6"/>
    </row>
    <row r="12" spans="1:7">
      <c r="A12" s="4"/>
      <c r="B12" s="5"/>
      <c r="C12" s="5"/>
      <c r="D12" s="5"/>
      <c r="E12" s="5"/>
      <c r="F12" s="5"/>
      <c r="G12" s="6"/>
    </row>
    <row r="13" spans="1:7">
      <c r="A13" s="4"/>
      <c r="B13" s="5"/>
      <c r="C13" s="5"/>
      <c r="D13" s="5"/>
      <c r="E13" s="5"/>
      <c r="F13" s="5"/>
      <c r="G13" s="6"/>
    </row>
    <row r="14" spans="1:7">
      <c r="A14" s="4"/>
      <c r="B14" s="5"/>
      <c r="C14" s="5"/>
      <c r="D14" s="5"/>
      <c r="E14" s="5"/>
      <c r="F14" s="5"/>
      <c r="G14" s="6"/>
    </row>
    <row r="15" spans="1:7">
      <c r="A15" s="4"/>
      <c r="B15" s="5"/>
      <c r="C15" s="5"/>
      <c r="D15" s="5"/>
      <c r="E15" s="5"/>
      <c r="F15" s="5"/>
      <c r="G15" s="6"/>
    </row>
    <row r="16" spans="1:7">
      <c r="A16" s="4"/>
      <c r="B16" s="5"/>
      <c r="C16" s="5"/>
      <c r="D16" s="5"/>
      <c r="E16" s="5"/>
      <c r="F16" s="5"/>
      <c r="G16" s="6"/>
    </row>
    <row r="17" spans="1:7">
      <c r="A17" s="4"/>
      <c r="B17" s="5"/>
      <c r="C17" s="5"/>
      <c r="D17" s="5"/>
      <c r="E17" s="5"/>
      <c r="F17" s="5"/>
      <c r="G17" s="6"/>
    </row>
    <row r="18" spans="1:7">
      <c r="A18" s="4"/>
      <c r="B18" s="5"/>
      <c r="C18" s="286" t="s">
        <v>260</v>
      </c>
      <c r="D18" s="286"/>
      <c r="E18" s="286"/>
      <c r="F18" s="5"/>
      <c r="G18" s="6"/>
    </row>
    <row r="19" spans="1:7">
      <c r="A19" s="4"/>
      <c r="B19" s="5"/>
      <c r="C19" s="5"/>
      <c r="D19" s="5"/>
      <c r="E19" s="5"/>
      <c r="F19" s="5"/>
      <c r="G19" s="6"/>
    </row>
    <row r="20" spans="1:7">
      <c r="A20" s="4"/>
      <c r="B20" s="5"/>
      <c r="C20" s="5"/>
      <c r="D20" s="5"/>
      <c r="E20" s="5"/>
      <c r="F20" s="5"/>
      <c r="G20" s="6"/>
    </row>
    <row r="21" spans="1:7">
      <c r="A21" s="4"/>
      <c r="B21" s="5"/>
      <c r="C21" s="5"/>
      <c r="D21" s="5"/>
      <c r="E21" s="5"/>
      <c r="F21" s="5"/>
      <c r="G21" s="6"/>
    </row>
    <row r="22" spans="1:7">
      <c r="A22" s="4"/>
      <c r="B22" s="5"/>
      <c r="C22" s="5"/>
      <c r="D22" s="5"/>
      <c r="E22" s="5"/>
      <c r="F22" s="5"/>
      <c r="G22" s="6"/>
    </row>
    <row r="23" spans="1:7">
      <c r="A23" s="4"/>
      <c r="B23" s="5"/>
      <c r="C23" s="5"/>
      <c r="D23" s="5"/>
      <c r="E23" s="5"/>
      <c r="F23" s="5"/>
      <c r="G23" s="6"/>
    </row>
    <row r="24" spans="1:7">
      <c r="A24" s="4"/>
      <c r="B24" s="5"/>
      <c r="C24" s="5"/>
      <c r="D24" s="5"/>
      <c r="E24" s="5"/>
      <c r="F24" s="5"/>
      <c r="G24" s="6"/>
    </row>
    <row r="25" spans="1:7">
      <c r="A25" s="283" t="s">
        <v>261</v>
      </c>
      <c r="B25" s="284"/>
      <c r="C25" s="284"/>
      <c r="D25" s="284"/>
      <c r="E25" s="284"/>
      <c r="F25" s="284"/>
      <c r="G25" s="285"/>
    </row>
    <row r="26" spans="1:7">
      <c r="A26" s="4"/>
      <c r="B26" s="5"/>
      <c r="C26" s="5"/>
      <c r="D26" s="5"/>
      <c r="E26" s="5"/>
      <c r="F26" s="5"/>
      <c r="G26" s="6"/>
    </row>
    <row r="27" spans="1:7">
      <c r="A27" s="4"/>
      <c r="B27" s="5"/>
      <c r="C27" s="5"/>
      <c r="D27" s="5"/>
      <c r="E27" s="5"/>
      <c r="F27" s="5"/>
      <c r="G27" s="6"/>
    </row>
    <row r="28" spans="1:7">
      <c r="A28" s="4"/>
      <c r="B28" s="5"/>
      <c r="C28" s="5"/>
      <c r="D28" s="5"/>
      <c r="E28" s="5"/>
      <c r="F28" s="5"/>
      <c r="G28" s="6"/>
    </row>
    <row r="29" spans="1:7">
      <c r="A29" s="4"/>
      <c r="B29" s="5"/>
      <c r="C29" s="5"/>
      <c r="D29" s="5"/>
      <c r="E29" s="5"/>
      <c r="F29" s="5"/>
      <c r="G29" s="6"/>
    </row>
    <row r="30" spans="1:7">
      <c r="A30" s="10"/>
      <c r="B30" s="11"/>
      <c r="C30" s="11"/>
      <c r="D30" s="11"/>
      <c r="E30" s="11"/>
      <c r="F30" s="11"/>
      <c r="G30" s="12"/>
    </row>
  </sheetData>
  <mergeCells count="4">
    <mergeCell ref="A6:G6"/>
    <mergeCell ref="A8:G8"/>
    <mergeCell ref="A25:G25"/>
    <mergeCell ref="C18:E18"/>
  </mergeCells>
  <phoneticPr fontId="9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view="pageBreakPreview" zoomScaleNormal="100" zoomScaleSheetLayoutView="100" workbookViewId="0">
      <selection activeCell="B24" sqref="B24"/>
    </sheetView>
  </sheetViews>
  <sheetFormatPr defaultColWidth="23.375" defaultRowHeight="20.100000000000001" customHeight="1"/>
  <cols>
    <col min="1" max="9" width="17.125" style="43" customWidth="1"/>
    <col min="10" max="16384" width="23.375" style="43"/>
  </cols>
  <sheetData>
    <row r="1" spans="1:5" ht="20.100000000000001" customHeight="1">
      <c r="A1" s="187" t="s">
        <v>52</v>
      </c>
    </row>
    <row r="3" spans="1:5" ht="41.25" customHeight="1">
      <c r="A3" s="287" t="s">
        <v>262</v>
      </c>
      <c r="B3" s="287"/>
      <c r="C3" s="287"/>
      <c r="D3" s="287"/>
      <c r="E3" s="287"/>
    </row>
    <row r="5" spans="1:5" ht="20.100000000000001" customHeight="1">
      <c r="A5" s="44"/>
    </row>
    <row r="6" spans="1:5" ht="20.100000000000001" customHeight="1">
      <c r="A6" s="45"/>
    </row>
    <row r="7" spans="1:5" ht="20.100000000000001" customHeight="1">
      <c r="A7" s="45"/>
    </row>
    <row r="8" spans="1:5" ht="20.100000000000001" customHeight="1">
      <c r="A8" s="45"/>
    </row>
    <row r="9" spans="1:5" ht="20.100000000000001" customHeight="1">
      <c r="A9" s="45"/>
    </row>
    <row r="10" spans="1:5" ht="24.95" customHeight="1">
      <c r="A10" s="46" t="s">
        <v>263</v>
      </c>
    </row>
    <row r="11" spans="1:5" ht="24.95" customHeight="1">
      <c r="A11" s="45"/>
    </row>
    <row r="12" spans="1:5" ht="24.95" customHeight="1">
      <c r="A12" s="46" t="s">
        <v>264</v>
      </c>
    </row>
    <row r="13" spans="1:5" ht="24.95" customHeight="1">
      <c r="A13" s="45"/>
    </row>
    <row r="14" spans="1:5" ht="24.95" customHeight="1">
      <c r="A14" s="46" t="s">
        <v>265</v>
      </c>
    </row>
    <row r="15" spans="1:5" ht="24.95" customHeight="1">
      <c r="A15" s="45"/>
    </row>
    <row r="16" spans="1:5" ht="24.95" customHeight="1">
      <c r="A16" s="46" t="s">
        <v>266</v>
      </c>
    </row>
    <row r="17" spans="1:5" ht="20.100000000000001" customHeight="1">
      <c r="A17" s="45"/>
    </row>
    <row r="18" spans="1:5" ht="20.100000000000001" customHeight="1">
      <c r="A18" s="45"/>
    </row>
    <row r="19" spans="1:5" ht="20.100000000000001" customHeight="1">
      <c r="A19" s="45"/>
    </row>
    <row r="20" spans="1:5" ht="20.100000000000001" customHeight="1">
      <c r="A20" s="45"/>
    </row>
    <row r="21" spans="1:5" ht="20.100000000000001" customHeight="1">
      <c r="A21" s="288" t="s">
        <v>53</v>
      </c>
      <c r="B21" s="288"/>
      <c r="C21" s="288"/>
      <c r="D21" s="288"/>
      <c r="E21" s="288"/>
    </row>
    <row r="22" spans="1:5" ht="20.100000000000001" customHeight="1">
      <c r="A22" s="45"/>
    </row>
    <row r="23" spans="1:5" ht="20.100000000000001" customHeight="1">
      <c r="A23" s="45"/>
    </row>
    <row r="24" spans="1:5" ht="24.95" customHeight="1">
      <c r="A24" s="47" t="s">
        <v>267</v>
      </c>
    </row>
    <row r="25" spans="1:5" ht="24.95" customHeight="1">
      <c r="A25" s="47" t="s">
        <v>269</v>
      </c>
    </row>
    <row r="26" spans="1:5" ht="24.95" customHeight="1">
      <c r="A26" s="47" t="s">
        <v>268</v>
      </c>
    </row>
  </sheetData>
  <mergeCells count="2">
    <mergeCell ref="A3:E3"/>
    <mergeCell ref="A21:E21"/>
  </mergeCells>
  <phoneticPr fontId="9" type="noConversion"/>
  <printOptions horizontalCentered="1"/>
  <pageMargins left="0.51181102362204722" right="0.59055118110236227" top="0.98425196850393704" bottom="0.98425196850393704" header="0.51181102362204722" footer="0.51181102362204722"/>
  <pageSetup paperSize="9" scale="8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view="pageBreakPreview" zoomScaleNormal="100" zoomScaleSheetLayoutView="100" workbookViewId="0">
      <selection activeCell="I14" sqref="I14"/>
    </sheetView>
  </sheetViews>
  <sheetFormatPr defaultRowHeight="14.25"/>
  <cols>
    <col min="1" max="1" width="1.875" customWidth="1"/>
    <col min="2" max="2" width="4.5" customWidth="1"/>
    <col min="3" max="6" width="13.5" customWidth="1"/>
    <col min="7" max="7" width="16.125" customWidth="1"/>
    <col min="8" max="10" width="13.5" customWidth="1"/>
  </cols>
  <sheetData>
    <row r="1" spans="2:10" ht="17.25" customHeight="1">
      <c r="C1" s="187" t="s">
        <v>185</v>
      </c>
    </row>
    <row r="2" spans="2:10" ht="29.25" customHeight="1">
      <c r="C2" s="308" t="s">
        <v>437</v>
      </c>
      <c r="D2" s="308"/>
      <c r="E2" s="308"/>
      <c r="F2" s="308"/>
      <c r="G2" s="308"/>
      <c r="H2" s="308"/>
      <c r="I2" s="308"/>
      <c r="J2" s="308"/>
    </row>
    <row r="3" spans="2:10" ht="12" customHeight="1">
      <c r="C3" s="18"/>
      <c r="D3" s="18"/>
      <c r="E3" s="18"/>
      <c r="F3" s="18"/>
      <c r="G3" s="18"/>
      <c r="H3" s="18"/>
      <c r="I3" s="18"/>
      <c r="J3" s="18"/>
    </row>
    <row r="4" spans="2:10" ht="23.25" customHeight="1">
      <c r="C4" s="180" t="s">
        <v>39</v>
      </c>
      <c r="D4" s="309" t="s">
        <v>270</v>
      </c>
      <c r="E4" s="310"/>
      <c r="J4" s="22" t="s">
        <v>40</v>
      </c>
    </row>
    <row r="5" spans="2:10" ht="24" customHeight="1">
      <c r="B5" s="311" t="s">
        <v>9</v>
      </c>
      <c r="C5" s="312"/>
      <c r="D5" s="312"/>
      <c r="E5" s="312"/>
      <c r="F5" s="313"/>
      <c r="G5" s="314" t="s">
        <v>10</v>
      </c>
      <c r="H5" s="315"/>
      <c r="I5" s="315"/>
      <c r="J5" s="316"/>
    </row>
    <row r="6" spans="2:10" ht="14.25" customHeight="1">
      <c r="B6" s="317" t="s">
        <v>438</v>
      </c>
      <c r="C6" s="318"/>
      <c r="D6" s="24" t="s">
        <v>55</v>
      </c>
      <c r="E6" s="24" t="s">
        <v>56</v>
      </c>
      <c r="F6" s="25" t="s">
        <v>15</v>
      </c>
      <c r="G6" s="26" t="s">
        <v>17</v>
      </c>
      <c r="H6" s="24" t="s">
        <v>55</v>
      </c>
      <c r="I6" s="24" t="s">
        <v>56</v>
      </c>
      <c r="J6" s="27" t="s">
        <v>15</v>
      </c>
    </row>
    <row r="7" spans="2:10">
      <c r="B7" s="319"/>
      <c r="C7" s="320"/>
      <c r="D7" s="28" t="s">
        <v>13</v>
      </c>
      <c r="E7" s="28" t="s">
        <v>12</v>
      </c>
      <c r="F7" s="29" t="s">
        <v>16</v>
      </c>
      <c r="G7" s="30" t="s">
        <v>11</v>
      </c>
      <c r="H7" s="28" t="s">
        <v>13</v>
      </c>
      <c r="I7" s="28" t="s">
        <v>12</v>
      </c>
      <c r="J7" s="31" t="s">
        <v>16</v>
      </c>
    </row>
    <row r="8" spans="2:10" ht="15" thickBot="1">
      <c r="B8" s="321"/>
      <c r="C8" s="322"/>
      <c r="D8" s="32"/>
      <c r="E8" s="33" t="s">
        <v>14</v>
      </c>
      <c r="F8" s="34"/>
      <c r="G8" s="35"/>
      <c r="H8" s="32"/>
      <c r="I8" s="33" t="s">
        <v>14</v>
      </c>
      <c r="J8" s="36"/>
    </row>
    <row r="9" spans="2:10" ht="30" customHeight="1" thickTop="1">
      <c r="B9" s="306" t="s">
        <v>18</v>
      </c>
      <c r="C9" s="307"/>
      <c r="D9" s="201">
        <v>4871538699</v>
      </c>
      <c r="E9" s="201">
        <v>4914911000</v>
      </c>
      <c r="F9" s="202">
        <f t="shared" ref="F9:F13" si="0">D9-E9</f>
        <v>-43372301</v>
      </c>
      <c r="G9" s="19" t="s">
        <v>19</v>
      </c>
      <c r="H9" s="201">
        <v>47972030</v>
      </c>
      <c r="I9" s="201">
        <v>52089000</v>
      </c>
      <c r="J9" s="207">
        <f>H9-I9</f>
        <v>-4116970</v>
      </c>
    </row>
    <row r="10" spans="2:10" ht="30" customHeight="1">
      <c r="B10" s="296" t="s">
        <v>20</v>
      </c>
      <c r="C10" s="297"/>
      <c r="D10" s="203">
        <v>1887650100</v>
      </c>
      <c r="E10" s="203">
        <v>1887650000</v>
      </c>
      <c r="F10" s="204">
        <f t="shared" si="0"/>
        <v>100</v>
      </c>
      <c r="G10" s="20" t="s">
        <v>21</v>
      </c>
      <c r="H10" s="203">
        <v>4116002261</v>
      </c>
      <c r="I10" s="203">
        <v>4166319000</v>
      </c>
      <c r="J10" s="208">
        <f>H10-I10</f>
        <v>-50316739</v>
      </c>
    </row>
    <row r="11" spans="2:10" ht="30" customHeight="1">
      <c r="B11" s="296" t="s">
        <v>0</v>
      </c>
      <c r="C11" s="297"/>
      <c r="D11" s="203"/>
      <c r="E11" s="203"/>
      <c r="F11" s="204">
        <f t="shared" si="0"/>
        <v>0</v>
      </c>
      <c r="G11" s="20" t="s">
        <v>22</v>
      </c>
      <c r="H11" s="203">
        <v>1624968520</v>
      </c>
      <c r="I11" s="203">
        <v>1694540000</v>
      </c>
      <c r="J11" s="208">
        <f>H11-I11</f>
        <v>-69571480</v>
      </c>
    </row>
    <row r="12" spans="2:10" ht="30" customHeight="1">
      <c r="B12" s="296" t="s">
        <v>23</v>
      </c>
      <c r="C12" s="297"/>
      <c r="D12" s="203">
        <v>485923851</v>
      </c>
      <c r="E12" s="203">
        <v>485380000</v>
      </c>
      <c r="F12" s="204">
        <f t="shared" si="0"/>
        <v>543851</v>
      </c>
      <c r="G12" s="20" t="s">
        <v>24</v>
      </c>
      <c r="H12" s="203">
        <v>341600</v>
      </c>
      <c r="I12" s="203">
        <v>342000</v>
      </c>
      <c r="J12" s="208">
        <f>H12-I12</f>
        <v>-400</v>
      </c>
    </row>
    <row r="13" spans="2:10" ht="30" customHeight="1">
      <c r="B13" s="296" t="s">
        <v>25</v>
      </c>
      <c r="C13" s="297"/>
      <c r="D13" s="203"/>
      <c r="E13" s="203"/>
      <c r="F13" s="204">
        <f t="shared" si="0"/>
        <v>0</v>
      </c>
      <c r="G13" s="20" t="s">
        <v>26</v>
      </c>
      <c r="H13" s="203">
        <v>1700004800</v>
      </c>
      <c r="I13" s="203">
        <v>1690499000</v>
      </c>
      <c r="J13" s="208">
        <f>H13-I13</f>
        <v>9505800</v>
      </c>
    </row>
    <row r="14" spans="2:10" ht="30" customHeight="1">
      <c r="B14" s="298" t="s">
        <v>205</v>
      </c>
      <c r="C14" s="301" t="s">
        <v>208</v>
      </c>
      <c r="D14" s="290">
        <f>SUM(D16:D21)</f>
        <v>1429732420</v>
      </c>
      <c r="E14" s="290">
        <f t="shared" ref="E14:F14" si="1">SUM(E16:E21)</f>
        <v>1429732000</v>
      </c>
      <c r="F14" s="290">
        <f t="shared" si="1"/>
        <v>420</v>
      </c>
      <c r="G14" s="42" t="s">
        <v>439</v>
      </c>
      <c r="H14" s="209">
        <f>SUM(H15:H21)</f>
        <v>22820453780</v>
      </c>
      <c r="I14" s="209">
        <f>SUM(I15:I21)</f>
        <v>23258541000</v>
      </c>
      <c r="J14" s="209">
        <f>SUM(J15:J21)</f>
        <v>-438087220</v>
      </c>
    </row>
    <row r="15" spans="2:10" ht="30" customHeight="1">
      <c r="B15" s="299"/>
      <c r="C15" s="301"/>
      <c r="D15" s="302"/>
      <c r="E15" s="302"/>
      <c r="F15" s="302"/>
      <c r="G15" s="21" t="s">
        <v>38</v>
      </c>
      <c r="H15" s="210">
        <v>3088035410</v>
      </c>
      <c r="I15" s="210">
        <v>3105940000</v>
      </c>
      <c r="J15" s="211">
        <f t="shared" ref="J15:J27" si="2">H15-I15</f>
        <v>-17904590</v>
      </c>
    </row>
    <row r="16" spans="2:10" ht="30" customHeight="1">
      <c r="B16" s="299"/>
      <c r="C16" s="303" t="s">
        <v>206</v>
      </c>
      <c r="D16" s="304">
        <v>1429732420</v>
      </c>
      <c r="E16" s="304">
        <v>1429732000</v>
      </c>
      <c r="F16" s="289">
        <f>D16-E16</f>
        <v>420</v>
      </c>
      <c r="G16" s="21" t="s">
        <v>211</v>
      </c>
      <c r="H16" s="210">
        <v>18553772830</v>
      </c>
      <c r="I16" s="210">
        <v>20139110000</v>
      </c>
      <c r="J16" s="211">
        <f t="shared" si="2"/>
        <v>-1585337170</v>
      </c>
    </row>
    <row r="17" spans="2:10" ht="42.75">
      <c r="B17" s="299"/>
      <c r="C17" s="303"/>
      <c r="D17" s="304"/>
      <c r="E17" s="304"/>
      <c r="F17" s="289"/>
      <c r="G17" s="21" t="s">
        <v>212</v>
      </c>
      <c r="H17" s="210">
        <v>13491070</v>
      </c>
      <c r="I17" s="210">
        <v>13491000</v>
      </c>
      <c r="J17" s="211">
        <f t="shared" si="2"/>
        <v>70</v>
      </c>
    </row>
    <row r="18" spans="2:10" ht="42.75">
      <c r="B18" s="299"/>
      <c r="C18" s="303" t="s">
        <v>207</v>
      </c>
      <c r="D18" s="304"/>
      <c r="E18" s="304"/>
      <c r="F18" s="289">
        <f t="shared" ref="F18" si="3">D18-E18</f>
        <v>0</v>
      </c>
      <c r="G18" s="21" t="s">
        <v>213</v>
      </c>
      <c r="H18" s="210">
        <v>955356920</v>
      </c>
      <c r="I18" s="210"/>
      <c r="J18" s="211">
        <f t="shared" si="2"/>
        <v>955356920</v>
      </c>
    </row>
    <row r="19" spans="2:10" ht="30" customHeight="1">
      <c r="B19" s="299"/>
      <c r="C19" s="303"/>
      <c r="D19" s="304"/>
      <c r="E19" s="304"/>
      <c r="F19" s="289"/>
      <c r="G19" s="21" t="s">
        <v>214</v>
      </c>
      <c r="H19" s="212">
        <v>209797550</v>
      </c>
      <c r="I19" s="212"/>
      <c r="J19" s="211">
        <f t="shared" si="2"/>
        <v>209797550</v>
      </c>
    </row>
    <row r="20" spans="2:10" ht="45.75">
      <c r="B20" s="299"/>
      <c r="C20" s="305" t="s">
        <v>440</v>
      </c>
      <c r="D20" s="302"/>
      <c r="E20" s="302"/>
      <c r="F20" s="289">
        <f t="shared" ref="F20" si="4">D20-E20</f>
        <v>0</v>
      </c>
      <c r="G20" s="179" t="s">
        <v>215</v>
      </c>
      <c r="H20" s="210"/>
      <c r="I20" s="210"/>
      <c r="J20" s="211">
        <f t="shared" si="2"/>
        <v>0</v>
      </c>
    </row>
    <row r="21" spans="2:10" ht="30" customHeight="1">
      <c r="B21" s="300"/>
      <c r="C21" s="305"/>
      <c r="D21" s="291"/>
      <c r="E21" s="291"/>
      <c r="F21" s="289"/>
      <c r="G21" s="178" t="s">
        <v>204</v>
      </c>
      <c r="H21" s="247"/>
      <c r="I21" s="247"/>
      <c r="J21" s="211">
        <f t="shared" si="2"/>
        <v>0</v>
      </c>
    </row>
    <row r="22" spans="2:10" ht="30" customHeight="1">
      <c r="B22" s="296" t="s">
        <v>27</v>
      </c>
      <c r="C22" s="297"/>
      <c r="D22" s="203">
        <v>24328833000</v>
      </c>
      <c r="E22" s="203">
        <v>24728383000</v>
      </c>
      <c r="F22" s="204">
        <f>D22-E22</f>
        <v>-399550000</v>
      </c>
      <c r="G22" s="20" t="s">
        <v>28</v>
      </c>
      <c r="H22" s="203">
        <v>1546522570</v>
      </c>
      <c r="I22" s="203">
        <v>1326523000</v>
      </c>
      <c r="J22" s="208">
        <f t="shared" si="2"/>
        <v>219999570</v>
      </c>
    </row>
    <row r="23" spans="2:10" ht="30" customHeight="1">
      <c r="B23" s="296" t="s">
        <v>29</v>
      </c>
      <c r="C23" s="297"/>
      <c r="D23" s="203"/>
      <c r="E23" s="203"/>
      <c r="F23" s="204">
        <f>D23-E23</f>
        <v>0</v>
      </c>
      <c r="G23" s="20" t="s">
        <v>30</v>
      </c>
      <c r="H23" s="203"/>
      <c r="I23" s="203"/>
      <c r="J23" s="208">
        <f t="shared" si="2"/>
        <v>0</v>
      </c>
    </row>
    <row r="24" spans="2:10" ht="30" customHeight="1">
      <c r="B24" s="296" t="s">
        <v>1</v>
      </c>
      <c r="C24" s="297"/>
      <c r="D24" s="203"/>
      <c r="E24" s="203"/>
      <c r="F24" s="204">
        <f>D24-E24</f>
        <v>0</v>
      </c>
      <c r="G24" s="20" t="s">
        <v>31</v>
      </c>
      <c r="H24" s="203"/>
      <c r="I24" s="203"/>
      <c r="J24" s="208">
        <f t="shared" si="2"/>
        <v>0</v>
      </c>
    </row>
    <row r="25" spans="2:10" ht="30" customHeight="1">
      <c r="B25" s="296" t="s">
        <v>32</v>
      </c>
      <c r="C25" s="297"/>
      <c r="D25" s="203">
        <v>64551118</v>
      </c>
      <c r="E25" s="203">
        <v>21035000</v>
      </c>
      <c r="F25" s="204">
        <f>D25-E25</f>
        <v>43516118</v>
      </c>
      <c r="G25" s="20" t="s">
        <v>33</v>
      </c>
      <c r="H25" s="203"/>
      <c r="I25" s="203"/>
      <c r="J25" s="208">
        <f t="shared" si="2"/>
        <v>0</v>
      </c>
    </row>
    <row r="26" spans="2:10" ht="30" customHeight="1">
      <c r="B26" s="296" t="s">
        <v>34</v>
      </c>
      <c r="C26" s="297"/>
      <c r="D26" s="290">
        <v>63930644</v>
      </c>
      <c r="E26" s="290">
        <v>65118000</v>
      </c>
      <c r="F26" s="292">
        <f>D26-E26</f>
        <v>-1187356</v>
      </c>
      <c r="G26" s="20" t="s">
        <v>35</v>
      </c>
      <c r="H26" s="203">
        <v>81666900</v>
      </c>
      <c r="I26" s="203">
        <v>81688000</v>
      </c>
      <c r="J26" s="208">
        <f t="shared" si="2"/>
        <v>-21100</v>
      </c>
    </row>
    <row r="27" spans="2:10" ht="30" customHeight="1">
      <c r="B27" s="296"/>
      <c r="C27" s="297"/>
      <c r="D27" s="291"/>
      <c r="E27" s="291"/>
      <c r="F27" s="293"/>
      <c r="G27" s="20" t="s">
        <v>36</v>
      </c>
      <c r="H27" s="203"/>
      <c r="I27" s="203">
        <v>1261668000</v>
      </c>
      <c r="J27" s="208">
        <f t="shared" si="2"/>
        <v>-1261668000</v>
      </c>
    </row>
    <row r="28" spans="2:10" ht="30" customHeight="1">
      <c r="B28" s="294" t="s">
        <v>37</v>
      </c>
      <c r="C28" s="295"/>
      <c r="D28" s="205">
        <f>D9+D10+D11+D12+D13+D14+D22+D23+D24+D25+D26</f>
        <v>33132159832</v>
      </c>
      <c r="E28" s="205">
        <f>E9+E10+E11+E12+E13+E14+E22+E23+E24+E25+E26</f>
        <v>33532209000</v>
      </c>
      <c r="F28" s="206">
        <f>F9+F10+F11+F12+F13+F14+F22+F23+F24+F25+F26</f>
        <v>-400049168</v>
      </c>
      <c r="G28" s="23" t="s">
        <v>37</v>
      </c>
      <c r="H28" s="213">
        <f>H9+H10+H11+H12+H13+H14+H22+H23+H24+H25+H26+H27</f>
        <v>31937932461</v>
      </c>
      <c r="I28" s="213">
        <f>I9+I10+I11+I12+I13+I14+I22+I23+I24+I25+I26+I27</f>
        <v>33532209000</v>
      </c>
      <c r="J28" s="213">
        <f>J9+J10+J11+J12+J13+J14+J22+J23+J24+J25+J26+J27</f>
        <v>-1594276539</v>
      </c>
    </row>
    <row r="29" spans="2:10" ht="23.25" customHeight="1"/>
  </sheetData>
  <mergeCells count="36">
    <mergeCell ref="B9:C9"/>
    <mergeCell ref="C2:J2"/>
    <mergeCell ref="D4:E4"/>
    <mergeCell ref="B5:F5"/>
    <mergeCell ref="G5:J5"/>
    <mergeCell ref="B6:C8"/>
    <mergeCell ref="C20:C21"/>
    <mergeCell ref="D20:D21"/>
    <mergeCell ref="E20:E21"/>
    <mergeCell ref="B10:C10"/>
    <mergeCell ref="B11:C11"/>
    <mergeCell ref="B12:C12"/>
    <mergeCell ref="B13:C13"/>
    <mergeCell ref="D16:D17"/>
    <mergeCell ref="E16:E17"/>
    <mergeCell ref="F16:F17"/>
    <mergeCell ref="C18:C19"/>
    <mergeCell ref="D18:D19"/>
    <mergeCell ref="E18:E19"/>
    <mergeCell ref="F18:F19"/>
    <mergeCell ref="F20:F21"/>
    <mergeCell ref="E26:E27"/>
    <mergeCell ref="F26:F27"/>
    <mergeCell ref="B28:C28"/>
    <mergeCell ref="B22:C22"/>
    <mergeCell ref="B23:C23"/>
    <mergeCell ref="B24:C24"/>
    <mergeCell ref="B25:C25"/>
    <mergeCell ref="B26:C27"/>
    <mergeCell ref="D26:D27"/>
    <mergeCell ref="B14:B21"/>
    <mergeCell ref="C14:C15"/>
    <mergeCell ref="D14:D15"/>
    <mergeCell ref="E14:E15"/>
    <mergeCell ref="F14:F15"/>
    <mergeCell ref="C16:C17"/>
  </mergeCells>
  <phoneticPr fontId="9" type="noConversion"/>
  <printOptions horizontalCentered="1"/>
  <pageMargins left="0.39370078740157483" right="0.39370078740157483" top="0.98425196850393704" bottom="0.78740157480314965" header="0" footer="0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2"/>
  <sheetViews>
    <sheetView view="pageBreakPreview" zoomScaleNormal="100" zoomScaleSheetLayoutView="100" workbookViewId="0">
      <selection activeCell="E72" sqref="E72"/>
    </sheetView>
  </sheetViews>
  <sheetFormatPr defaultColWidth="1.75" defaultRowHeight="18" customHeight="1"/>
  <cols>
    <col min="1" max="1" width="3.25" style="49" customWidth="1"/>
    <col min="2" max="2" width="4.75" style="49" customWidth="1"/>
    <col min="3" max="3" width="13.125" style="49" customWidth="1"/>
    <col min="4" max="4" width="9.875" style="49" customWidth="1"/>
    <col min="5" max="5" width="10.375" style="49" customWidth="1"/>
    <col min="6" max="6" width="12.125" style="49" customWidth="1"/>
    <col min="7" max="7" width="42.875" style="49" customWidth="1"/>
    <col min="8" max="8" width="13.5" style="49" customWidth="1"/>
    <col min="9" max="43" width="9.875" style="49" customWidth="1"/>
    <col min="44" max="16384" width="1.75" style="49"/>
  </cols>
  <sheetData>
    <row r="1" spans="1:8" ht="18" customHeight="1">
      <c r="C1" s="187" t="s">
        <v>186</v>
      </c>
    </row>
    <row r="2" spans="1:8" ht="37.5" customHeight="1">
      <c r="A2" s="323" t="s">
        <v>238</v>
      </c>
      <c r="B2" s="323"/>
      <c r="C2" s="323"/>
      <c r="D2" s="323"/>
      <c r="E2" s="323"/>
      <c r="F2" s="323"/>
      <c r="G2" s="323"/>
      <c r="H2" s="323"/>
    </row>
    <row r="3" spans="1:8" ht="24.95" customHeight="1">
      <c r="A3" s="173" t="s">
        <v>50</v>
      </c>
      <c r="B3" s="172"/>
      <c r="C3" s="334" t="s">
        <v>271</v>
      </c>
      <c r="D3" s="335"/>
      <c r="E3" s="73"/>
      <c r="F3" s="73"/>
      <c r="G3" s="50"/>
      <c r="H3" s="72" t="s">
        <v>107</v>
      </c>
    </row>
    <row r="4" spans="1:8" ht="24.95" customHeight="1">
      <c r="A4" s="324" t="s">
        <v>8</v>
      </c>
      <c r="B4" s="325"/>
      <c r="C4" s="326"/>
      <c r="D4" s="327" t="s">
        <v>199</v>
      </c>
      <c r="E4" s="327" t="s">
        <v>108</v>
      </c>
      <c r="F4" s="327" t="s">
        <v>58</v>
      </c>
      <c r="G4" s="327" t="s">
        <v>188</v>
      </c>
      <c r="H4" s="328"/>
    </row>
    <row r="5" spans="1:8" ht="24.95" customHeight="1">
      <c r="A5" s="51" t="s">
        <v>5</v>
      </c>
      <c r="B5" s="51" t="s">
        <v>6</v>
      </c>
      <c r="C5" s="51" t="s">
        <v>7</v>
      </c>
      <c r="D5" s="328"/>
      <c r="E5" s="328"/>
      <c r="F5" s="328"/>
      <c r="G5" s="328"/>
      <c r="H5" s="328"/>
    </row>
    <row r="6" spans="1:8" ht="20.100000000000001" customHeight="1">
      <c r="A6" s="330" t="s">
        <v>59</v>
      </c>
      <c r="B6" s="330"/>
      <c r="C6" s="330"/>
      <c r="D6" s="231">
        <f>D7+D15</f>
        <v>6759188799</v>
      </c>
      <c r="E6" s="231">
        <f>E7+E15</f>
        <v>6802561000</v>
      </c>
      <c r="F6" s="232">
        <f t="shared" ref="F6:F19" si="0">D6-E6</f>
        <v>-43372201</v>
      </c>
      <c r="G6" s="53"/>
      <c r="H6" s="54"/>
    </row>
    <row r="7" spans="1:8" ht="20.100000000000001" customHeight="1">
      <c r="A7" s="55"/>
      <c r="B7" s="329" t="s">
        <v>60</v>
      </c>
      <c r="C7" s="329"/>
      <c r="D7" s="233">
        <f>D8+D9+D10+D11+D14+D12+D13</f>
        <v>4871538699</v>
      </c>
      <c r="E7" s="233">
        <f>E8+E9+E10+E11+E12+E13+E14</f>
        <v>4914911000</v>
      </c>
      <c r="F7" s="234">
        <f t="shared" si="0"/>
        <v>-43372301</v>
      </c>
      <c r="G7" s="57"/>
      <c r="H7" s="58"/>
    </row>
    <row r="8" spans="1:8" ht="20.100000000000001" customHeight="1">
      <c r="A8" s="59"/>
      <c r="B8" s="55"/>
      <c r="C8" s="55" t="s">
        <v>61</v>
      </c>
      <c r="D8" s="235">
        <f>H8</f>
        <v>0</v>
      </c>
      <c r="E8" s="235">
        <v>0</v>
      </c>
      <c r="F8" s="236">
        <f t="shared" si="0"/>
        <v>0</v>
      </c>
      <c r="G8" s="60"/>
      <c r="H8" s="61"/>
    </row>
    <row r="9" spans="1:8" ht="20.100000000000001" customHeight="1">
      <c r="A9" s="59"/>
      <c r="B9" s="59"/>
      <c r="C9" s="126" t="s">
        <v>62</v>
      </c>
      <c r="D9" s="235">
        <f t="shared" ref="D9:D14" si="1">H9</f>
        <v>0</v>
      </c>
      <c r="E9" s="237">
        <v>0</v>
      </c>
      <c r="F9" s="238">
        <f t="shared" si="0"/>
        <v>0</v>
      </c>
      <c r="G9" s="127"/>
      <c r="H9" s="128"/>
    </row>
    <row r="10" spans="1:8" ht="20.100000000000001" customHeight="1">
      <c r="A10" s="59"/>
      <c r="B10" s="59"/>
      <c r="C10" s="56" t="s">
        <v>63</v>
      </c>
      <c r="D10" s="235">
        <f t="shared" si="1"/>
        <v>0</v>
      </c>
      <c r="E10" s="239">
        <v>0</v>
      </c>
      <c r="F10" s="234">
        <f t="shared" si="0"/>
        <v>0</v>
      </c>
      <c r="G10" s="131"/>
      <c r="H10" s="58"/>
    </row>
    <row r="11" spans="1:8" ht="20.100000000000001" customHeight="1">
      <c r="A11" s="59"/>
      <c r="B11" s="59"/>
      <c r="C11" s="197" t="s">
        <v>189</v>
      </c>
      <c r="D11" s="235">
        <f t="shared" si="1"/>
        <v>1153306384</v>
      </c>
      <c r="E11" s="239">
        <v>1196679000</v>
      </c>
      <c r="F11" s="234">
        <f t="shared" si="0"/>
        <v>-43372616</v>
      </c>
      <c r="G11" s="229" t="s">
        <v>273</v>
      </c>
      <c r="H11" s="58">
        <v>1153306384</v>
      </c>
    </row>
    <row r="12" spans="1:8" ht="20.100000000000001" customHeight="1">
      <c r="A12" s="59"/>
      <c r="B12" s="59"/>
      <c r="C12" s="197" t="s">
        <v>218</v>
      </c>
      <c r="D12" s="235">
        <f t="shared" si="1"/>
        <v>3324750000</v>
      </c>
      <c r="E12" s="239">
        <v>3324750000</v>
      </c>
      <c r="F12" s="234">
        <f t="shared" si="0"/>
        <v>0</v>
      </c>
      <c r="G12" s="229" t="s">
        <v>274</v>
      </c>
      <c r="H12" s="58">
        <v>3324750000</v>
      </c>
    </row>
    <row r="13" spans="1:8" ht="20.100000000000001" customHeight="1">
      <c r="A13" s="59"/>
      <c r="B13" s="59"/>
      <c r="C13" s="59" t="s">
        <v>220</v>
      </c>
      <c r="D13" s="235">
        <f t="shared" si="1"/>
        <v>282454820</v>
      </c>
      <c r="E13" s="240">
        <v>282455000</v>
      </c>
      <c r="F13" s="241">
        <f t="shared" si="0"/>
        <v>-180</v>
      </c>
      <c r="G13" s="132" t="s">
        <v>275</v>
      </c>
      <c r="H13" s="63">
        <v>282454820</v>
      </c>
    </row>
    <row r="14" spans="1:8" ht="20.100000000000001" customHeight="1">
      <c r="A14" s="59"/>
      <c r="B14" s="59"/>
      <c r="C14" s="55" t="s">
        <v>219</v>
      </c>
      <c r="D14" s="235">
        <f t="shared" si="1"/>
        <v>111027495</v>
      </c>
      <c r="E14" s="235">
        <v>111027000</v>
      </c>
      <c r="F14" s="236">
        <f t="shared" si="0"/>
        <v>495</v>
      </c>
      <c r="G14" s="133" t="s">
        <v>346</v>
      </c>
      <c r="H14" s="71">
        <v>111027495</v>
      </c>
    </row>
    <row r="15" spans="1:8" ht="20.100000000000001" customHeight="1">
      <c r="A15" s="59"/>
      <c r="B15" s="329" t="s">
        <v>64</v>
      </c>
      <c r="C15" s="329"/>
      <c r="D15" s="239">
        <f>D16+D17+D18+D19+D20</f>
        <v>1887650100</v>
      </c>
      <c r="E15" s="239">
        <f>E16+E17+E18+E19+E20</f>
        <v>1887650000</v>
      </c>
      <c r="F15" s="234">
        <f t="shared" si="0"/>
        <v>100</v>
      </c>
      <c r="G15" s="57"/>
      <c r="H15" s="58"/>
    </row>
    <row r="16" spans="1:8" ht="20.100000000000001" customHeight="1">
      <c r="A16" s="59"/>
      <c r="B16" s="59"/>
      <c r="C16" s="55" t="s">
        <v>65</v>
      </c>
      <c r="D16" s="235">
        <f>H16</f>
        <v>0</v>
      </c>
      <c r="E16" s="235">
        <v>0</v>
      </c>
      <c r="F16" s="236">
        <f t="shared" si="0"/>
        <v>0</v>
      </c>
      <c r="G16" s="64"/>
      <c r="H16" s="65"/>
    </row>
    <row r="17" spans="1:8" ht="20.100000000000001" customHeight="1">
      <c r="A17" s="59"/>
      <c r="B17" s="59"/>
      <c r="C17" s="55" t="s">
        <v>66</v>
      </c>
      <c r="D17" s="235">
        <f t="shared" ref="D17:D20" si="2">H17</f>
        <v>1887650100</v>
      </c>
      <c r="E17" s="235">
        <v>1887650000</v>
      </c>
      <c r="F17" s="236">
        <f t="shared" si="0"/>
        <v>100</v>
      </c>
      <c r="G17" s="64" t="s">
        <v>276</v>
      </c>
      <c r="H17" s="65">
        <v>1887650100</v>
      </c>
    </row>
    <row r="18" spans="1:8" ht="20.100000000000001" customHeight="1">
      <c r="A18" s="59"/>
      <c r="B18" s="59"/>
      <c r="C18" s="56" t="s">
        <v>67</v>
      </c>
      <c r="D18" s="235">
        <f t="shared" si="2"/>
        <v>0</v>
      </c>
      <c r="E18" s="239">
        <v>0</v>
      </c>
      <c r="F18" s="234">
        <f t="shared" si="0"/>
        <v>0</v>
      </c>
      <c r="G18" s="57"/>
      <c r="H18" s="58"/>
    </row>
    <row r="19" spans="1:8" ht="20.100000000000001" customHeight="1">
      <c r="A19" s="59"/>
      <c r="B19" s="59"/>
      <c r="C19" s="55" t="s">
        <v>190</v>
      </c>
      <c r="D19" s="235">
        <f t="shared" si="2"/>
        <v>0</v>
      </c>
      <c r="E19" s="235">
        <v>0</v>
      </c>
      <c r="F19" s="236">
        <f t="shared" si="0"/>
        <v>0</v>
      </c>
      <c r="G19" s="64"/>
      <c r="H19" s="65"/>
    </row>
    <row r="20" spans="1:8" ht="20.100000000000001" customHeight="1">
      <c r="A20" s="59"/>
      <c r="B20" s="59"/>
      <c r="C20" s="55" t="s">
        <v>68</v>
      </c>
      <c r="D20" s="235">
        <f t="shared" si="2"/>
        <v>0</v>
      </c>
      <c r="E20" s="235">
        <v>0</v>
      </c>
      <c r="F20" s="236">
        <f t="shared" ref="F20:F40" si="3">D20-E20</f>
        <v>0</v>
      </c>
      <c r="G20" s="64"/>
      <c r="H20" s="65"/>
    </row>
    <row r="21" spans="1:8" ht="20.100000000000001" customHeight="1">
      <c r="A21" s="329" t="s">
        <v>69</v>
      </c>
      <c r="B21" s="329"/>
      <c r="C21" s="329"/>
      <c r="D21" s="239">
        <f>D22</f>
        <v>0</v>
      </c>
      <c r="E21" s="239">
        <f>E22</f>
        <v>0</v>
      </c>
      <c r="F21" s="234">
        <f t="shared" si="3"/>
        <v>0</v>
      </c>
      <c r="G21" s="57"/>
      <c r="H21" s="58"/>
    </row>
    <row r="22" spans="1:8" ht="20.100000000000001" customHeight="1">
      <c r="A22" s="55"/>
      <c r="B22" s="329" t="s">
        <v>70</v>
      </c>
      <c r="C22" s="329"/>
      <c r="D22" s="239">
        <f>D23</f>
        <v>0</v>
      </c>
      <c r="E22" s="239">
        <f>E23</f>
        <v>0</v>
      </c>
      <c r="F22" s="234">
        <f t="shared" si="3"/>
        <v>0</v>
      </c>
      <c r="G22" s="57"/>
      <c r="H22" s="58"/>
    </row>
    <row r="23" spans="1:8" ht="24">
      <c r="A23" s="52"/>
      <c r="B23" s="56"/>
      <c r="C23" s="56" t="s">
        <v>70</v>
      </c>
      <c r="D23" s="239">
        <v>0</v>
      </c>
      <c r="E23" s="239">
        <v>0</v>
      </c>
      <c r="F23" s="234">
        <f t="shared" si="3"/>
        <v>0</v>
      </c>
      <c r="G23" s="184" t="s">
        <v>221</v>
      </c>
      <c r="H23" s="58"/>
    </row>
    <row r="24" spans="1:8" ht="20.100000000000001" customHeight="1">
      <c r="A24" s="329" t="s">
        <v>71</v>
      </c>
      <c r="B24" s="329"/>
      <c r="C24" s="329"/>
      <c r="D24" s="239">
        <f>D25</f>
        <v>485923851</v>
      </c>
      <c r="E24" s="239">
        <f>E25</f>
        <v>485380000</v>
      </c>
      <c r="F24" s="234">
        <f t="shared" si="3"/>
        <v>543851</v>
      </c>
      <c r="G24" s="57"/>
      <c r="H24" s="58"/>
    </row>
    <row r="25" spans="1:8" ht="20.100000000000001" customHeight="1">
      <c r="A25" s="55"/>
      <c r="B25" s="329" t="s">
        <v>72</v>
      </c>
      <c r="C25" s="329"/>
      <c r="D25" s="239">
        <f>D26+D27+D28+D29</f>
        <v>485923851</v>
      </c>
      <c r="E25" s="239">
        <f>E26+E27+E28+E29</f>
        <v>485380000</v>
      </c>
      <c r="F25" s="234">
        <f t="shared" si="3"/>
        <v>543851</v>
      </c>
      <c r="G25" s="57"/>
      <c r="H25" s="58"/>
    </row>
    <row r="26" spans="1:8" ht="20.100000000000001" customHeight="1">
      <c r="A26" s="59"/>
      <c r="B26" s="59"/>
      <c r="C26" s="55" t="s">
        <v>73</v>
      </c>
      <c r="D26" s="235">
        <v>0</v>
      </c>
      <c r="E26" s="235">
        <v>0</v>
      </c>
      <c r="F26" s="236">
        <f t="shared" si="3"/>
        <v>0</v>
      </c>
      <c r="G26" s="67"/>
      <c r="H26" s="65"/>
    </row>
    <row r="27" spans="1:8" ht="20.100000000000001" customHeight="1">
      <c r="A27" s="59"/>
      <c r="B27" s="59"/>
      <c r="C27" s="56" t="s">
        <v>74</v>
      </c>
      <c r="D27" s="239">
        <v>0</v>
      </c>
      <c r="E27" s="239">
        <v>0</v>
      </c>
      <c r="F27" s="234">
        <f t="shared" si="3"/>
        <v>0</v>
      </c>
      <c r="G27" s="57"/>
      <c r="H27" s="58"/>
    </row>
    <row r="28" spans="1:8" ht="20.100000000000001" customHeight="1">
      <c r="A28" s="59"/>
      <c r="B28" s="59"/>
      <c r="C28" s="56" t="s">
        <v>75</v>
      </c>
      <c r="D28" s="239">
        <v>0</v>
      </c>
      <c r="E28" s="239">
        <v>0</v>
      </c>
      <c r="F28" s="234">
        <f t="shared" si="3"/>
        <v>0</v>
      </c>
      <c r="G28" s="57"/>
      <c r="H28" s="58"/>
    </row>
    <row r="29" spans="1:8" ht="20.100000000000001" customHeight="1">
      <c r="A29" s="59"/>
      <c r="B29" s="59"/>
      <c r="C29" s="55" t="s">
        <v>76</v>
      </c>
      <c r="D29" s="235">
        <f>H31</f>
        <v>485923851</v>
      </c>
      <c r="E29" s="235">
        <v>485380000</v>
      </c>
      <c r="F29" s="236">
        <f>D29-E29</f>
        <v>543851</v>
      </c>
      <c r="G29" s="64" t="s">
        <v>338</v>
      </c>
      <c r="H29" s="65">
        <v>330000000</v>
      </c>
    </row>
    <row r="30" spans="1:8" ht="20.100000000000001" customHeight="1">
      <c r="A30" s="59"/>
      <c r="B30" s="59"/>
      <c r="C30" s="59"/>
      <c r="D30" s="240"/>
      <c r="E30" s="240"/>
      <c r="F30" s="241"/>
      <c r="G30" s="66" t="s">
        <v>350</v>
      </c>
      <c r="H30" s="63">
        <v>155923851</v>
      </c>
    </row>
    <row r="31" spans="1:8" ht="20.100000000000001" customHeight="1">
      <c r="A31" s="52"/>
      <c r="B31" s="52"/>
      <c r="C31" s="198" t="s">
        <v>337</v>
      </c>
      <c r="D31" s="231"/>
      <c r="E31" s="231"/>
      <c r="F31" s="232"/>
      <c r="G31" s="62" t="s">
        <v>339</v>
      </c>
      <c r="H31" s="54">
        <f>SUM(H29:H30)</f>
        <v>485923851</v>
      </c>
    </row>
    <row r="32" spans="1:8" ht="20.100000000000001" customHeight="1">
      <c r="A32" s="329" t="s">
        <v>77</v>
      </c>
      <c r="B32" s="329"/>
      <c r="C32" s="329"/>
      <c r="D32" s="239">
        <f>D33</f>
        <v>0</v>
      </c>
      <c r="E32" s="239">
        <f>E33</f>
        <v>0</v>
      </c>
      <c r="F32" s="234">
        <f t="shared" si="3"/>
        <v>0</v>
      </c>
      <c r="G32" s="57"/>
      <c r="H32" s="58"/>
    </row>
    <row r="33" spans="1:8" ht="20.100000000000001" customHeight="1">
      <c r="A33" s="55"/>
      <c r="B33" s="329" t="s">
        <v>78</v>
      </c>
      <c r="C33" s="329"/>
      <c r="D33" s="239">
        <f>D34+D35+D36+D37</f>
        <v>0</v>
      </c>
      <c r="E33" s="239">
        <f>E34+E35+E36+E37</f>
        <v>0</v>
      </c>
      <c r="F33" s="234">
        <f t="shared" si="3"/>
        <v>0</v>
      </c>
      <c r="G33" s="57"/>
      <c r="H33" s="58"/>
    </row>
    <row r="34" spans="1:8" ht="20.100000000000001" customHeight="1">
      <c r="A34" s="59"/>
      <c r="B34" s="55"/>
      <c r="C34" s="56" t="s">
        <v>60</v>
      </c>
      <c r="D34" s="239">
        <f>H34</f>
        <v>0</v>
      </c>
      <c r="E34" s="239">
        <v>0</v>
      </c>
      <c r="F34" s="234">
        <f t="shared" si="3"/>
        <v>0</v>
      </c>
      <c r="G34" s="57"/>
      <c r="H34" s="58"/>
    </row>
    <row r="35" spans="1:8" ht="20.100000000000001" customHeight="1">
      <c r="A35" s="59"/>
      <c r="B35" s="59"/>
      <c r="C35" s="56" t="s">
        <v>79</v>
      </c>
      <c r="D35" s="239">
        <f t="shared" ref="D35:D37" si="4">H35</f>
        <v>0</v>
      </c>
      <c r="E35" s="239">
        <v>0</v>
      </c>
      <c r="F35" s="234">
        <f t="shared" si="3"/>
        <v>0</v>
      </c>
      <c r="G35" s="57"/>
      <c r="H35" s="58"/>
    </row>
    <row r="36" spans="1:8" ht="20.100000000000001" customHeight="1">
      <c r="A36" s="59"/>
      <c r="B36" s="59"/>
      <c r="C36" s="52" t="s">
        <v>80</v>
      </c>
      <c r="D36" s="239">
        <f t="shared" si="4"/>
        <v>0</v>
      </c>
      <c r="E36" s="231">
        <v>0</v>
      </c>
      <c r="F36" s="232">
        <f t="shared" si="3"/>
        <v>0</v>
      </c>
      <c r="G36" s="53"/>
      <c r="H36" s="54"/>
    </row>
    <row r="37" spans="1:8" ht="20.100000000000001" customHeight="1">
      <c r="A37" s="52"/>
      <c r="B37" s="52"/>
      <c r="C37" s="52" t="s">
        <v>81</v>
      </c>
      <c r="D37" s="239">
        <f t="shared" si="4"/>
        <v>0</v>
      </c>
      <c r="E37" s="231">
        <v>0</v>
      </c>
      <c r="F37" s="232">
        <f t="shared" si="3"/>
        <v>0</v>
      </c>
      <c r="G37" s="53"/>
      <c r="H37" s="54"/>
    </row>
    <row r="38" spans="1:8" ht="20.100000000000001" customHeight="1">
      <c r="A38" s="329" t="s">
        <v>82</v>
      </c>
      <c r="B38" s="329"/>
      <c r="C38" s="329"/>
      <c r="D38" s="239">
        <f>D39</f>
        <v>1429732420</v>
      </c>
      <c r="E38" s="239">
        <f>E39</f>
        <v>1429732000</v>
      </c>
      <c r="F38" s="234">
        <f t="shared" si="3"/>
        <v>420</v>
      </c>
      <c r="G38" s="57"/>
      <c r="H38" s="58"/>
    </row>
    <row r="39" spans="1:8" ht="20.100000000000001" customHeight="1">
      <c r="A39" s="55"/>
      <c r="B39" s="329" t="s">
        <v>83</v>
      </c>
      <c r="C39" s="329"/>
      <c r="D39" s="239">
        <f>D40+D41+D42</f>
        <v>1429732420</v>
      </c>
      <c r="E39" s="239">
        <f>E40+E41+E42</f>
        <v>1429732000</v>
      </c>
      <c r="F39" s="234">
        <f t="shared" si="3"/>
        <v>420</v>
      </c>
      <c r="G39" s="57"/>
      <c r="H39" s="58"/>
    </row>
    <row r="40" spans="1:8" ht="20.100000000000001" customHeight="1">
      <c r="A40" s="59"/>
      <c r="B40" s="55"/>
      <c r="C40" s="55" t="s">
        <v>84</v>
      </c>
      <c r="D40" s="235">
        <f>H40</f>
        <v>1429732420</v>
      </c>
      <c r="E40" s="235">
        <v>1429732000</v>
      </c>
      <c r="F40" s="236">
        <f t="shared" si="3"/>
        <v>420</v>
      </c>
      <c r="G40" s="68" t="s">
        <v>340</v>
      </c>
      <c r="H40" s="65">
        <v>1429732420</v>
      </c>
    </row>
    <row r="41" spans="1:8" ht="20.100000000000001" customHeight="1">
      <c r="A41" s="59"/>
      <c r="B41" s="59"/>
      <c r="C41" s="56" t="s">
        <v>209</v>
      </c>
      <c r="D41" s="239">
        <v>0</v>
      </c>
      <c r="E41" s="239">
        <v>0</v>
      </c>
      <c r="F41" s="234">
        <v>0</v>
      </c>
      <c r="G41" s="181"/>
      <c r="H41" s="58"/>
    </row>
    <row r="42" spans="1:8" ht="20.100000000000001" customHeight="1">
      <c r="A42" s="52"/>
      <c r="B42" s="52"/>
      <c r="C42" s="56" t="s">
        <v>210</v>
      </c>
      <c r="D42" s="239">
        <v>0</v>
      </c>
      <c r="E42" s="239">
        <v>0</v>
      </c>
      <c r="F42" s="234">
        <f t="shared" ref="F42:F88" si="5">D42-E42</f>
        <v>0</v>
      </c>
      <c r="G42" s="185" t="s">
        <v>222</v>
      </c>
      <c r="H42" s="58"/>
    </row>
    <row r="43" spans="1:8" ht="20.100000000000001" customHeight="1">
      <c r="A43" s="329" t="s">
        <v>85</v>
      </c>
      <c r="B43" s="329"/>
      <c r="C43" s="329"/>
      <c r="D43" s="239">
        <f>D44</f>
        <v>24328833000</v>
      </c>
      <c r="E43" s="239">
        <f>E44</f>
        <v>24728383000</v>
      </c>
      <c r="F43" s="234">
        <f t="shared" si="5"/>
        <v>-399550000</v>
      </c>
      <c r="G43" s="57"/>
      <c r="H43" s="58"/>
    </row>
    <row r="44" spans="1:8" ht="20.100000000000001" customHeight="1">
      <c r="A44" s="55"/>
      <c r="B44" s="329" t="s">
        <v>86</v>
      </c>
      <c r="C44" s="329"/>
      <c r="D44" s="239">
        <f>D45+D49+D50</f>
        <v>24328833000</v>
      </c>
      <c r="E44" s="239">
        <f>E45+E49+E50</f>
        <v>24728383000</v>
      </c>
      <c r="F44" s="234">
        <f t="shared" si="5"/>
        <v>-399550000</v>
      </c>
      <c r="G44" s="57"/>
      <c r="H44" s="58"/>
    </row>
    <row r="45" spans="1:8" ht="20.100000000000001" customHeight="1">
      <c r="A45" s="59"/>
      <c r="B45" s="55"/>
      <c r="C45" s="55" t="s">
        <v>87</v>
      </c>
      <c r="D45" s="235">
        <f>H48</f>
        <v>24328833000</v>
      </c>
      <c r="E45" s="235">
        <v>24728383000</v>
      </c>
      <c r="F45" s="236">
        <f t="shared" si="5"/>
        <v>-399550000</v>
      </c>
      <c r="G45" s="64" t="s">
        <v>344</v>
      </c>
      <c r="H45" s="65">
        <v>22600000000</v>
      </c>
    </row>
    <row r="46" spans="1:8" ht="20.100000000000001" customHeight="1">
      <c r="A46" s="59"/>
      <c r="B46" s="59"/>
      <c r="C46" s="59"/>
      <c r="D46" s="240"/>
      <c r="E46" s="240"/>
      <c r="F46" s="241"/>
      <c r="G46" s="66" t="s">
        <v>345</v>
      </c>
      <c r="H46" s="63">
        <v>1728383000</v>
      </c>
    </row>
    <row r="47" spans="1:8" ht="20.100000000000001" customHeight="1">
      <c r="A47" s="59"/>
      <c r="B47" s="59"/>
      <c r="C47" s="59"/>
      <c r="D47" s="240"/>
      <c r="E47" s="240"/>
      <c r="F47" s="241"/>
      <c r="G47" s="66" t="s">
        <v>343</v>
      </c>
      <c r="H47" s="63">
        <v>450000</v>
      </c>
    </row>
    <row r="48" spans="1:8" ht="20.100000000000001" customHeight="1">
      <c r="A48" s="59"/>
      <c r="B48" s="59"/>
      <c r="C48" s="198"/>
      <c r="D48" s="231"/>
      <c r="E48" s="231"/>
      <c r="F48" s="232"/>
      <c r="G48" s="62" t="s">
        <v>339</v>
      </c>
      <c r="H48" s="54">
        <f>SUM(H45:H47)</f>
        <v>24328833000</v>
      </c>
    </row>
    <row r="49" spans="1:8" ht="20.100000000000001" customHeight="1">
      <c r="A49" s="59"/>
      <c r="B49" s="59"/>
      <c r="C49" s="52" t="s">
        <v>88</v>
      </c>
      <c r="D49" s="231">
        <v>0</v>
      </c>
      <c r="E49" s="231">
        <v>0</v>
      </c>
      <c r="F49" s="232">
        <f t="shared" si="5"/>
        <v>0</v>
      </c>
      <c r="G49" s="53"/>
      <c r="H49" s="54"/>
    </row>
    <row r="50" spans="1:8" ht="20.100000000000001" customHeight="1">
      <c r="A50" s="52"/>
      <c r="B50" s="52"/>
      <c r="C50" s="52" t="s">
        <v>89</v>
      </c>
      <c r="D50" s="231">
        <v>0</v>
      </c>
      <c r="E50" s="231">
        <v>0</v>
      </c>
      <c r="F50" s="232">
        <f t="shared" si="5"/>
        <v>0</v>
      </c>
      <c r="G50" s="53"/>
      <c r="H50" s="54"/>
    </row>
    <row r="51" spans="1:8" ht="20.100000000000001" customHeight="1">
      <c r="A51" s="329" t="s">
        <v>90</v>
      </c>
      <c r="B51" s="329"/>
      <c r="C51" s="329"/>
      <c r="D51" s="239">
        <f>D52</f>
        <v>0</v>
      </c>
      <c r="E51" s="239">
        <f>E52</f>
        <v>0</v>
      </c>
      <c r="F51" s="234">
        <f t="shared" si="5"/>
        <v>0</v>
      </c>
      <c r="G51" s="57"/>
      <c r="H51" s="58"/>
    </row>
    <row r="52" spans="1:8" ht="20.100000000000001" customHeight="1">
      <c r="A52" s="55"/>
      <c r="B52" s="329" t="s">
        <v>91</v>
      </c>
      <c r="C52" s="329"/>
      <c r="D52" s="239">
        <f>D53+D55+D54</f>
        <v>0</v>
      </c>
      <c r="E52" s="239">
        <f>E53+E55</f>
        <v>0</v>
      </c>
      <c r="F52" s="234">
        <f t="shared" si="5"/>
        <v>0</v>
      </c>
      <c r="G52" s="57"/>
      <c r="H52" s="58"/>
    </row>
    <row r="53" spans="1:8" ht="20.100000000000001" customHeight="1">
      <c r="A53" s="59"/>
      <c r="B53" s="55"/>
      <c r="C53" s="56" t="s">
        <v>92</v>
      </c>
      <c r="D53" s="239">
        <v>0</v>
      </c>
      <c r="E53" s="239">
        <v>0</v>
      </c>
      <c r="F53" s="234">
        <f t="shared" si="5"/>
        <v>0</v>
      </c>
      <c r="G53" s="57"/>
      <c r="H53" s="58"/>
    </row>
    <row r="54" spans="1:8" ht="20.100000000000001" customHeight="1">
      <c r="A54" s="59"/>
      <c r="B54" s="59"/>
      <c r="C54" s="182" t="s">
        <v>93</v>
      </c>
      <c r="D54" s="239">
        <v>0</v>
      </c>
      <c r="E54" s="239">
        <v>0</v>
      </c>
      <c r="F54" s="234">
        <f t="shared" ref="F54" si="6">D54-E54</f>
        <v>0</v>
      </c>
      <c r="G54" s="53"/>
      <c r="H54" s="54"/>
    </row>
    <row r="55" spans="1:8" ht="20.100000000000001" customHeight="1">
      <c r="A55" s="52"/>
      <c r="B55" s="52"/>
      <c r="C55" s="56" t="s">
        <v>223</v>
      </c>
      <c r="D55" s="239">
        <v>0</v>
      </c>
      <c r="E55" s="239">
        <v>0</v>
      </c>
      <c r="F55" s="234">
        <f t="shared" si="5"/>
        <v>0</v>
      </c>
      <c r="G55" s="185" t="s">
        <v>225</v>
      </c>
      <c r="H55" s="54"/>
    </row>
    <row r="56" spans="1:8" ht="20.100000000000001" customHeight="1">
      <c r="A56" s="329" t="s">
        <v>94</v>
      </c>
      <c r="B56" s="329"/>
      <c r="C56" s="329"/>
      <c r="D56" s="239">
        <f>D57+D59+D64</f>
        <v>128481762</v>
      </c>
      <c r="E56" s="239">
        <f>E57+E59+E64</f>
        <v>86153000</v>
      </c>
      <c r="F56" s="234">
        <f t="shared" si="5"/>
        <v>42328762</v>
      </c>
      <c r="G56" s="57"/>
      <c r="H56" s="58"/>
    </row>
    <row r="57" spans="1:8" ht="20.100000000000001" customHeight="1">
      <c r="A57" s="55"/>
      <c r="B57" s="329" t="s">
        <v>95</v>
      </c>
      <c r="C57" s="329"/>
      <c r="D57" s="239">
        <f>D58</f>
        <v>0</v>
      </c>
      <c r="E57" s="239">
        <f>E58</f>
        <v>0</v>
      </c>
      <c r="F57" s="234">
        <f t="shared" si="5"/>
        <v>0</v>
      </c>
      <c r="G57" s="57"/>
      <c r="H57" s="58"/>
    </row>
    <row r="58" spans="1:8" ht="20.100000000000001" customHeight="1">
      <c r="A58" s="59"/>
      <c r="B58" s="56"/>
      <c r="C58" s="56" t="s">
        <v>96</v>
      </c>
      <c r="D58" s="239">
        <v>0</v>
      </c>
      <c r="E58" s="239">
        <v>0</v>
      </c>
      <c r="F58" s="234">
        <f t="shared" si="5"/>
        <v>0</v>
      </c>
      <c r="G58" s="57"/>
      <c r="H58" s="58"/>
    </row>
    <row r="59" spans="1:8" ht="20.100000000000001" customHeight="1">
      <c r="A59" s="59"/>
      <c r="B59" s="329" t="s">
        <v>97</v>
      </c>
      <c r="C59" s="329"/>
      <c r="D59" s="239">
        <f>D60+D61+D62+D63</f>
        <v>64551118</v>
      </c>
      <c r="E59" s="239">
        <f>E60+E61+E62+E63</f>
        <v>21035000</v>
      </c>
      <c r="F59" s="234">
        <f t="shared" si="5"/>
        <v>43516118</v>
      </c>
      <c r="G59" s="57"/>
      <c r="H59" s="58"/>
    </row>
    <row r="60" spans="1:8" ht="20.100000000000001" customHeight="1">
      <c r="A60" s="59"/>
      <c r="B60" s="55"/>
      <c r="C60" s="55" t="s">
        <v>98</v>
      </c>
      <c r="D60" s="235">
        <f>H60</f>
        <v>64551118</v>
      </c>
      <c r="E60" s="235">
        <v>21035000</v>
      </c>
      <c r="F60" s="236">
        <f t="shared" si="5"/>
        <v>43516118</v>
      </c>
      <c r="G60" s="137" t="s">
        <v>342</v>
      </c>
      <c r="H60" s="63">
        <v>64551118</v>
      </c>
    </row>
    <row r="61" spans="1:8" ht="20.100000000000001" customHeight="1">
      <c r="A61" s="59"/>
      <c r="B61" s="59"/>
      <c r="C61" s="56" t="s">
        <v>99</v>
      </c>
      <c r="D61" s="235">
        <f t="shared" ref="D61:D63" si="7">H61</f>
        <v>0</v>
      </c>
      <c r="E61" s="239">
        <v>0</v>
      </c>
      <c r="F61" s="234">
        <f t="shared" si="5"/>
        <v>0</v>
      </c>
      <c r="G61" s="135"/>
      <c r="H61" s="58"/>
    </row>
    <row r="62" spans="1:8" ht="20.100000000000001" customHeight="1">
      <c r="A62" s="59"/>
      <c r="B62" s="59"/>
      <c r="C62" s="56" t="s">
        <v>100</v>
      </c>
      <c r="D62" s="235">
        <f t="shared" si="7"/>
        <v>0</v>
      </c>
      <c r="E62" s="239">
        <v>0</v>
      </c>
      <c r="F62" s="234">
        <f t="shared" si="5"/>
        <v>0</v>
      </c>
      <c r="G62" s="135"/>
      <c r="H62" s="58"/>
    </row>
    <row r="63" spans="1:8" ht="20.100000000000001" customHeight="1">
      <c r="A63" s="59"/>
      <c r="B63" s="52"/>
      <c r="C63" s="56" t="s">
        <v>101</v>
      </c>
      <c r="D63" s="239">
        <f t="shared" si="7"/>
        <v>0</v>
      </c>
      <c r="E63" s="239">
        <v>0</v>
      </c>
      <c r="F63" s="234">
        <f t="shared" si="5"/>
        <v>0</v>
      </c>
      <c r="G63" s="135"/>
      <c r="H63" s="58"/>
    </row>
    <row r="64" spans="1:8" ht="20.100000000000001" customHeight="1">
      <c r="A64" s="59"/>
      <c r="B64" s="330" t="s">
        <v>102</v>
      </c>
      <c r="C64" s="330"/>
      <c r="D64" s="242">
        <f>D65+D86+D87+D72</f>
        <v>63930644</v>
      </c>
      <c r="E64" s="242">
        <f>E65+E72+E86+E87</f>
        <v>65118000</v>
      </c>
      <c r="F64" s="232">
        <f t="shared" si="5"/>
        <v>-1187356</v>
      </c>
      <c r="G64" s="136"/>
      <c r="H64" s="54"/>
    </row>
    <row r="65" spans="1:8" ht="20.100000000000001" customHeight="1">
      <c r="A65" s="59"/>
      <c r="B65" s="55"/>
      <c r="C65" s="55" t="s">
        <v>103</v>
      </c>
      <c r="D65" s="235">
        <f>H71</f>
        <v>50439574</v>
      </c>
      <c r="E65" s="235">
        <v>51627000</v>
      </c>
      <c r="F65" s="236">
        <f>D65-E65</f>
        <v>-1187426</v>
      </c>
      <c r="G65" s="137" t="s">
        <v>341</v>
      </c>
      <c r="H65" s="65">
        <v>18891620</v>
      </c>
    </row>
    <row r="66" spans="1:8" ht="20.100000000000001" customHeight="1">
      <c r="A66" s="59"/>
      <c r="B66" s="59"/>
      <c r="C66" s="59"/>
      <c r="D66" s="240"/>
      <c r="E66" s="240"/>
      <c r="F66" s="241"/>
      <c r="G66" s="138" t="s">
        <v>352</v>
      </c>
      <c r="H66" s="63">
        <v>8457000</v>
      </c>
    </row>
    <row r="67" spans="1:8" ht="20.100000000000001" customHeight="1">
      <c r="A67" s="59"/>
      <c r="B67" s="59"/>
      <c r="C67" s="59"/>
      <c r="D67" s="240"/>
      <c r="E67" s="240"/>
      <c r="F67" s="241"/>
      <c r="G67" s="138" t="s">
        <v>351</v>
      </c>
      <c r="H67" s="63">
        <v>11813074</v>
      </c>
    </row>
    <row r="68" spans="1:8" ht="20.100000000000001" customHeight="1">
      <c r="A68" s="59"/>
      <c r="B68" s="59"/>
      <c r="C68" s="59"/>
      <c r="D68" s="240"/>
      <c r="E68" s="240"/>
      <c r="F68" s="241"/>
      <c r="G68" s="138" t="s">
        <v>347</v>
      </c>
      <c r="H68" s="63">
        <v>1605000</v>
      </c>
    </row>
    <row r="69" spans="1:8" ht="20.100000000000001" customHeight="1">
      <c r="A69" s="59"/>
      <c r="B69" s="59"/>
      <c r="C69" s="59"/>
      <c r="D69" s="240"/>
      <c r="E69" s="240"/>
      <c r="F69" s="241"/>
      <c r="G69" s="138" t="s">
        <v>348</v>
      </c>
      <c r="H69" s="63">
        <v>9564910</v>
      </c>
    </row>
    <row r="70" spans="1:8" ht="20.100000000000001" customHeight="1">
      <c r="A70" s="59"/>
      <c r="B70" s="59"/>
      <c r="C70" s="59"/>
      <c r="D70" s="240"/>
      <c r="E70" s="240"/>
      <c r="F70" s="241"/>
      <c r="G70" s="138" t="s">
        <v>349</v>
      </c>
      <c r="H70" s="63">
        <v>107970</v>
      </c>
    </row>
    <row r="71" spans="1:8" ht="20.100000000000001" customHeight="1">
      <c r="A71" s="59"/>
      <c r="B71" s="139"/>
      <c r="C71" s="129"/>
      <c r="D71" s="243"/>
      <c r="E71" s="243"/>
      <c r="F71" s="244"/>
      <c r="G71" s="140" t="s">
        <v>4</v>
      </c>
      <c r="H71" s="130">
        <f>SUM(H65:H70)</f>
        <v>50439574</v>
      </c>
    </row>
    <row r="72" spans="1:8" ht="20.100000000000001" customHeight="1">
      <c r="A72" s="59"/>
      <c r="B72" s="59"/>
      <c r="C72" s="186" t="s">
        <v>224</v>
      </c>
      <c r="D72" s="235">
        <f>H85</f>
        <v>13491070</v>
      </c>
      <c r="E72" s="235">
        <v>13491000</v>
      </c>
      <c r="F72" s="236">
        <f>D72-E72</f>
        <v>70</v>
      </c>
      <c r="G72" s="138" t="s">
        <v>304</v>
      </c>
      <c r="H72" s="65">
        <v>2231630</v>
      </c>
    </row>
    <row r="73" spans="1:8" ht="20.100000000000001" customHeight="1">
      <c r="A73" s="59"/>
      <c r="B73" s="59"/>
      <c r="C73" s="230"/>
      <c r="D73" s="240"/>
      <c r="E73" s="240"/>
      <c r="F73" s="241"/>
      <c r="G73" s="138" t="s">
        <v>305</v>
      </c>
      <c r="H73" s="63">
        <v>2086810</v>
      </c>
    </row>
    <row r="74" spans="1:8" ht="20.100000000000001" customHeight="1">
      <c r="A74" s="59"/>
      <c r="B74" s="59"/>
      <c r="C74" s="230"/>
      <c r="D74" s="240"/>
      <c r="E74" s="240"/>
      <c r="F74" s="241"/>
      <c r="G74" s="138" t="s">
        <v>306</v>
      </c>
      <c r="H74" s="63">
        <v>394550</v>
      </c>
    </row>
    <row r="75" spans="1:8" ht="20.100000000000001" customHeight="1">
      <c r="A75" s="59"/>
      <c r="B75" s="59"/>
      <c r="C75" s="230"/>
      <c r="D75" s="240"/>
      <c r="E75" s="240"/>
      <c r="F75" s="241"/>
      <c r="G75" s="138" t="s">
        <v>303</v>
      </c>
      <c r="H75" s="63">
        <v>1326260</v>
      </c>
    </row>
    <row r="76" spans="1:8" ht="20.100000000000001" customHeight="1">
      <c r="A76" s="59"/>
      <c r="B76" s="59"/>
      <c r="C76" s="230"/>
      <c r="D76" s="240"/>
      <c r="E76" s="240"/>
      <c r="F76" s="241"/>
      <c r="G76" s="138" t="s">
        <v>307</v>
      </c>
      <c r="H76" s="63">
        <v>2167410</v>
      </c>
    </row>
    <row r="77" spans="1:8" ht="20.100000000000001" customHeight="1">
      <c r="A77" s="59"/>
      <c r="B77" s="59"/>
      <c r="C77" s="230"/>
      <c r="D77" s="240"/>
      <c r="E77" s="240"/>
      <c r="F77" s="241"/>
      <c r="G77" s="138" t="s">
        <v>308</v>
      </c>
      <c r="H77" s="63">
        <v>528710</v>
      </c>
    </row>
    <row r="78" spans="1:8" ht="20.100000000000001" customHeight="1">
      <c r="A78" s="59"/>
      <c r="B78" s="59"/>
      <c r="C78" s="230"/>
      <c r="D78" s="240"/>
      <c r="E78" s="240"/>
      <c r="F78" s="241"/>
      <c r="G78" s="138" t="s">
        <v>309</v>
      </c>
      <c r="H78" s="63">
        <v>869270</v>
      </c>
    </row>
    <row r="79" spans="1:8" ht="20.100000000000001" customHeight="1">
      <c r="A79" s="59"/>
      <c r="B79" s="59"/>
      <c r="C79" s="230"/>
      <c r="D79" s="240"/>
      <c r="E79" s="240"/>
      <c r="F79" s="241"/>
      <c r="G79" s="138" t="s">
        <v>310</v>
      </c>
      <c r="H79" s="63">
        <v>1130500</v>
      </c>
    </row>
    <row r="80" spans="1:8" ht="20.100000000000001" customHeight="1">
      <c r="A80" s="59"/>
      <c r="B80" s="59"/>
      <c r="C80" s="230"/>
      <c r="D80" s="240"/>
      <c r="E80" s="240"/>
      <c r="F80" s="241"/>
      <c r="G80" s="138" t="s">
        <v>311</v>
      </c>
      <c r="H80" s="63">
        <v>190340</v>
      </c>
    </row>
    <row r="81" spans="1:8" ht="20.100000000000001" customHeight="1">
      <c r="A81" s="59"/>
      <c r="B81" s="59"/>
      <c r="C81" s="230"/>
      <c r="D81" s="240"/>
      <c r="E81" s="240"/>
      <c r="F81" s="241"/>
      <c r="G81" s="138" t="s">
        <v>312</v>
      </c>
      <c r="H81" s="63">
        <v>886300</v>
      </c>
    </row>
    <row r="82" spans="1:8" ht="20.100000000000001" customHeight="1">
      <c r="A82" s="59"/>
      <c r="B82" s="59"/>
      <c r="C82" s="230"/>
      <c r="D82" s="240"/>
      <c r="E82" s="240"/>
      <c r="F82" s="241"/>
      <c r="G82" s="138" t="s">
        <v>313</v>
      </c>
      <c r="H82" s="63">
        <v>1039580</v>
      </c>
    </row>
    <row r="83" spans="1:8" ht="20.100000000000001" customHeight="1">
      <c r="A83" s="59"/>
      <c r="B83" s="59"/>
      <c r="C83" s="230"/>
      <c r="D83" s="240"/>
      <c r="E83" s="240"/>
      <c r="F83" s="241"/>
      <c r="G83" s="138" t="s">
        <v>314</v>
      </c>
      <c r="H83" s="63">
        <v>375790</v>
      </c>
    </row>
    <row r="84" spans="1:8" ht="20.100000000000001" customHeight="1">
      <c r="A84" s="59"/>
      <c r="B84" s="59"/>
      <c r="C84" s="59"/>
      <c r="D84" s="240"/>
      <c r="E84" s="240"/>
      <c r="F84" s="241"/>
      <c r="G84" s="138" t="s">
        <v>315</v>
      </c>
      <c r="H84" s="63">
        <v>263920</v>
      </c>
    </row>
    <row r="85" spans="1:8" ht="20.100000000000001" customHeight="1">
      <c r="A85" s="59"/>
      <c r="B85" s="139"/>
      <c r="C85" s="129"/>
      <c r="D85" s="243"/>
      <c r="E85" s="243"/>
      <c r="F85" s="244"/>
      <c r="G85" s="140" t="s">
        <v>4</v>
      </c>
      <c r="H85" s="130">
        <f>SUM(H72:H84)</f>
        <v>13491070</v>
      </c>
    </row>
    <row r="86" spans="1:8" ht="20.100000000000001" customHeight="1">
      <c r="A86" s="59"/>
      <c r="B86" s="59"/>
      <c r="C86" s="52" t="s">
        <v>104</v>
      </c>
      <c r="D86" s="231">
        <v>0</v>
      </c>
      <c r="E86" s="231">
        <v>0</v>
      </c>
      <c r="F86" s="232">
        <f t="shared" si="5"/>
        <v>0</v>
      </c>
      <c r="G86" s="141"/>
      <c r="H86" s="54"/>
    </row>
    <row r="87" spans="1:8" ht="20.100000000000001" customHeight="1">
      <c r="A87" s="52"/>
      <c r="B87" s="52"/>
      <c r="C87" s="56" t="s">
        <v>105</v>
      </c>
      <c r="D87" s="239">
        <v>0</v>
      </c>
      <c r="E87" s="239">
        <v>0</v>
      </c>
      <c r="F87" s="234">
        <f t="shared" si="5"/>
        <v>0</v>
      </c>
      <c r="G87" s="142"/>
      <c r="H87" s="58"/>
    </row>
    <row r="88" spans="1:8" ht="20.100000000000001" customHeight="1">
      <c r="A88" s="331" t="s">
        <v>106</v>
      </c>
      <c r="B88" s="332"/>
      <c r="C88" s="333"/>
      <c r="D88" s="245">
        <f>D56+D51+D43+D38+D32+D24+D21+D6</f>
        <v>33132159832</v>
      </c>
      <c r="E88" s="245">
        <f>E56+E51+E43+E38+E32+E24+E21+E6</f>
        <v>33532209000</v>
      </c>
      <c r="F88" s="246">
        <f t="shared" si="5"/>
        <v>-400049168</v>
      </c>
      <c r="G88" s="143"/>
      <c r="H88" s="69"/>
    </row>
    <row r="89" spans="1:8" ht="24.95" customHeight="1">
      <c r="A89" s="50"/>
      <c r="B89" s="50"/>
      <c r="C89" s="50"/>
      <c r="D89" s="50"/>
      <c r="E89" s="50"/>
      <c r="F89" s="50"/>
      <c r="G89" s="50"/>
      <c r="H89" s="70"/>
    </row>
    <row r="90" spans="1:8" ht="24.95" customHeight="1">
      <c r="A90" s="50"/>
      <c r="B90" s="50"/>
      <c r="C90" s="50"/>
      <c r="D90" s="50"/>
      <c r="E90" s="50"/>
      <c r="F90" s="50"/>
      <c r="G90" s="50"/>
      <c r="H90" s="50"/>
    </row>
    <row r="91" spans="1:8" ht="24.95" customHeight="1">
      <c r="A91" s="50"/>
      <c r="B91" s="50"/>
      <c r="C91" s="50"/>
      <c r="D91" s="50"/>
      <c r="E91" s="50"/>
      <c r="F91" s="50"/>
      <c r="G91" s="50"/>
      <c r="H91" s="70"/>
    </row>
    <row r="92" spans="1:8" ht="24.95" customHeight="1">
      <c r="A92" s="50"/>
      <c r="B92" s="50"/>
      <c r="C92" s="50"/>
      <c r="D92" s="50"/>
      <c r="E92" s="50"/>
      <c r="F92" s="50"/>
      <c r="G92" s="50"/>
      <c r="H92" s="50"/>
    </row>
    <row r="93" spans="1:8" ht="24.95" customHeight="1">
      <c r="A93" s="50"/>
      <c r="B93" s="50"/>
      <c r="C93" s="50"/>
      <c r="D93" s="50"/>
      <c r="E93" s="50"/>
      <c r="F93" s="50"/>
      <c r="G93" s="50"/>
      <c r="H93" s="50"/>
    </row>
    <row r="94" spans="1:8" ht="24.95" customHeight="1">
      <c r="A94" s="50"/>
      <c r="B94" s="50"/>
      <c r="C94" s="50"/>
      <c r="D94" s="50"/>
      <c r="E94" s="50"/>
      <c r="F94" s="50"/>
      <c r="G94" s="50"/>
      <c r="H94" s="50"/>
    </row>
    <row r="95" spans="1:8" ht="24.95" customHeight="1">
      <c r="A95" s="50"/>
      <c r="B95" s="50"/>
      <c r="C95" s="50"/>
      <c r="D95" s="50"/>
      <c r="E95" s="50"/>
      <c r="F95" s="50"/>
      <c r="G95" s="50"/>
      <c r="H95" s="50"/>
    </row>
    <row r="96" spans="1:8" ht="24.95" customHeight="1">
      <c r="A96" s="50"/>
      <c r="B96" s="50"/>
      <c r="C96" s="50"/>
      <c r="D96" s="50"/>
      <c r="E96" s="50"/>
      <c r="F96" s="50"/>
      <c r="G96" s="50"/>
      <c r="H96" s="50"/>
    </row>
    <row r="97" spans="1:8" ht="24.95" customHeight="1">
      <c r="A97" s="50"/>
      <c r="B97" s="50"/>
      <c r="C97" s="50"/>
      <c r="D97" s="50"/>
      <c r="E97" s="50"/>
      <c r="F97" s="50"/>
      <c r="G97" s="50"/>
      <c r="H97" s="50"/>
    </row>
    <row r="98" spans="1:8" ht="24.95" customHeight="1">
      <c r="A98" s="50"/>
      <c r="B98" s="50"/>
      <c r="C98" s="50"/>
      <c r="D98" s="50"/>
      <c r="E98" s="50"/>
      <c r="F98" s="50"/>
      <c r="G98" s="50"/>
      <c r="H98" s="50"/>
    </row>
    <row r="99" spans="1:8" ht="24.95" customHeight="1">
      <c r="A99" s="50"/>
      <c r="B99" s="50"/>
      <c r="C99" s="50"/>
      <c r="D99" s="50"/>
      <c r="E99" s="50"/>
      <c r="F99" s="50"/>
      <c r="G99" s="50"/>
      <c r="H99" s="50"/>
    </row>
    <row r="100" spans="1:8" ht="24.95" customHeight="1">
      <c r="A100" s="50"/>
      <c r="B100" s="50"/>
      <c r="C100" s="50"/>
      <c r="D100" s="50"/>
      <c r="E100" s="50"/>
      <c r="F100" s="50"/>
      <c r="G100" s="50"/>
      <c r="H100" s="50"/>
    </row>
    <row r="101" spans="1:8" ht="24.95" customHeight="1">
      <c r="A101" s="50"/>
      <c r="B101" s="50"/>
      <c r="C101" s="50"/>
      <c r="D101" s="50"/>
      <c r="E101" s="50"/>
      <c r="F101" s="50"/>
      <c r="G101" s="50"/>
      <c r="H101" s="50"/>
    </row>
    <row r="102" spans="1:8" ht="24.95" customHeight="1">
      <c r="A102" s="50"/>
      <c r="B102" s="50"/>
      <c r="C102" s="50"/>
      <c r="D102" s="50"/>
      <c r="E102" s="50"/>
      <c r="F102" s="50"/>
      <c r="G102" s="50"/>
      <c r="H102" s="50"/>
    </row>
    <row r="103" spans="1:8" ht="24.95" customHeight="1">
      <c r="A103" s="50"/>
      <c r="B103" s="50"/>
      <c r="C103" s="50"/>
      <c r="D103" s="50"/>
      <c r="E103" s="50"/>
      <c r="F103" s="50"/>
      <c r="G103" s="50"/>
      <c r="H103" s="50"/>
    </row>
    <row r="104" spans="1:8" ht="24.95" customHeight="1">
      <c r="A104" s="50"/>
      <c r="B104" s="50"/>
      <c r="C104" s="50"/>
      <c r="D104" s="50"/>
      <c r="E104" s="50"/>
      <c r="F104" s="50"/>
      <c r="G104" s="50"/>
      <c r="H104" s="50"/>
    </row>
    <row r="105" spans="1:8" ht="24.95" customHeight="1">
      <c r="A105" s="50"/>
      <c r="B105" s="50"/>
      <c r="C105" s="50"/>
      <c r="D105" s="50"/>
      <c r="E105" s="50"/>
      <c r="F105" s="50"/>
      <c r="G105" s="50"/>
      <c r="H105" s="50"/>
    </row>
    <row r="106" spans="1:8" ht="24.95" customHeight="1">
      <c r="A106" s="50"/>
      <c r="B106" s="50"/>
      <c r="C106" s="50"/>
      <c r="D106" s="50"/>
      <c r="E106" s="50"/>
      <c r="F106" s="50"/>
      <c r="G106" s="50"/>
      <c r="H106" s="50"/>
    </row>
    <row r="107" spans="1:8" ht="21.95" customHeight="1">
      <c r="A107" s="50"/>
      <c r="B107" s="50"/>
      <c r="C107" s="50"/>
      <c r="D107" s="50"/>
      <c r="E107" s="50"/>
      <c r="F107" s="50"/>
      <c r="G107" s="50"/>
      <c r="H107" s="50"/>
    </row>
    <row r="108" spans="1:8" ht="21.95" customHeight="1">
      <c r="A108" s="50"/>
      <c r="B108" s="50"/>
      <c r="C108" s="50"/>
      <c r="D108" s="50"/>
      <c r="E108" s="50"/>
      <c r="F108" s="50"/>
      <c r="G108" s="50"/>
      <c r="H108" s="50"/>
    </row>
    <row r="109" spans="1:8" ht="21.95" customHeight="1">
      <c r="A109" s="50"/>
      <c r="B109" s="50"/>
      <c r="C109" s="50"/>
      <c r="D109" s="50"/>
      <c r="E109" s="50"/>
      <c r="F109" s="50"/>
      <c r="G109" s="50"/>
      <c r="H109" s="50"/>
    </row>
    <row r="110" spans="1:8" ht="21.95" customHeight="1">
      <c r="A110" s="50"/>
      <c r="B110" s="50"/>
      <c r="C110" s="50"/>
      <c r="D110" s="50"/>
      <c r="E110" s="50"/>
      <c r="F110" s="50"/>
      <c r="G110" s="50"/>
      <c r="H110" s="50"/>
    </row>
    <row r="111" spans="1:8" ht="21.95" customHeight="1">
      <c r="A111" s="50"/>
      <c r="B111" s="50"/>
      <c r="C111" s="50"/>
      <c r="D111" s="50"/>
      <c r="E111" s="50"/>
      <c r="F111" s="50"/>
      <c r="G111" s="50"/>
      <c r="H111" s="50"/>
    </row>
    <row r="112" spans="1:8" ht="21.95" customHeight="1">
      <c r="A112" s="50"/>
      <c r="B112" s="50"/>
      <c r="C112" s="50"/>
      <c r="D112" s="50"/>
      <c r="E112" s="50"/>
      <c r="F112" s="50"/>
      <c r="G112" s="50"/>
      <c r="H112" s="50"/>
    </row>
    <row r="113" spans="1:8" ht="21.95" customHeight="1">
      <c r="A113" s="50"/>
      <c r="B113" s="50"/>
      <c r="C113" s="50"/>
      <c r="D113" s="50"/>
      <c r="E113" s="50"/>
      <c r="F113" s="50"/>
      <c r="G113" s="50"/>
      <c r="H113" s="50"/>
    </row>
    <row r="114" spans="1:8" ht="21.95" customHeight="1">
      <c r="A114" s="50"/>
      <c r="B114" s="50"/>
      <c r="C114" s="50"/>
      <c r="D114" s="50"/>
      <c r="E114" s="50"/>
      <c r="F114" s="50"/>
      <c r="G114" s="50"/>
      <c r="H114" s="50"/>
    </row>
    <row r="115" spans="1:8" ht="21.95" customHeight="1">
      <c r="A115" s="50"/>
      <c r="B115" s="50"/>
      <c r="C115" s="50"/>
      <c r="D115" s="50"/>
      <c r="E115" s="50"/>
      <c r="F115" s="50"/>
      <c r="G115" s="50"/>
      <c r="H115" s="50"/>
    </row>
    <row r="116" spans="1:8" ht="21.95" customHeight="1">
      <c r="A116" s="50"/>
      <c r="B116" s="50"/>
      <c r="C116" s="50"/>
      <c r="D116" s="50"/>
      <c r="E116" s="50"/>
      <c r="F116" s="50"/>
      <c r="G116" s="50"/>
      <c r="H116" s="50"/>
    </row>
    <row r="117" spans="1:8" ht="21.95" customHeight="1">
      <c r="A117" s="50"/>
      <c r="B117" s="50"/>
      <c r="C117" s="50"/>
      <c r="D117" s="50"/>
      <c r="E117" s="50"/>
      <c r="F117" s="50"/>
      <c r="G117" s="50"/>
      <c r="H117" s="50"/>
    </row>
    <row r="118" spans="1:8" ht="21.95" customHeight="1">
      <c r="A118" s="50"/>
      <c r="B118" s="50"/>
      <c r="C118" s="50"/>
      <c r="D118" s="50"/>
      <c r="E118" s="50"/>
      <c r="F118" s="50"/>
      <c r="G118" s="50"/>
      <c r="H118" s="50"/>
    </row>
    <row r="119" spans="1:8" ht="21.95" customHeight="1">
      <c r="A119" s="50"/>
      <c r="B119" s="50"/>
      <c r="C119" s="50"/>
      <c r="D119" s="50"/>
      <c r="E119" s="50"/>
      <c r="F119" s="50"/>
      <c r="G119" s="50"/>
      <c r="H119" s="50"/>
    </row>
    <row r="120" spans="1:8" ht="21.95" customHeight="1">
      <c r="A120" s="50"/>
      <c r="B120" s="50"/>
      <c r="C120" s="50"/>
      <c r="D120" s="50"/>
      <c r="E120" s="50"/>
      <c r="F120" s="50"/>
      <c r="G120" s="50"/>
      <c r="H120" s="50"/>
    </row>
    <row r="121" spans="1:8" ht="21.95" customHeight="1">
      <c r="A121" s="50"/>
      <c r="B121" s="50"/>
      <c r="C121" s="50"/>
      <c r="D121" s="50"/>
      <c r="E121" s="50"/>
      <c r="F121" s="50"/>
      <c r="G121" s="50"/>
      <c r="H121" s="50"/>
    </row>
    <row r="122" spans="1:8" ht="21.95" customHeight="1">
      <c r="A122" s="50"/>
      <c r="B122" s="50"/>
      <c r="C122" s="50"/>
      <c r="D122" s="50"/>
      <c r="E122" s="50"/>
      <c r="F122" s="50"/>
      <c r="G122" s="50"/>
      <c r="H122" s="50"/>
    </row>
    <row r="123" spans="1:8" ht="21.95" customHeight="1">
      <c r="A123" s="50"/>
      <c r="B123" s="50"/>
      <c r="C123" s="50"/>
      <c r="D123" s="50"/>
      <c r="E123" s="50"/>
      <c r="F123" s="50"/>
      <c r="G123" s="50"/>
      <c r="H123" s="50"/>
    </row>
    <row r="124" spans="1:8" ht="21.95" customHeight="1">
      <c r="A124" s="50"/>
      <c r="B124" s="50"/>
      <c r="C124" s="50"/>
      <c r="D124" s="50"/>
      <c r="E124" s="50"/>
      <c r="F124" s="50"/>
      <c r="G124" s="50"/>
      <c r="H124" s="50"/>
    </row>
    <row r="125" spans="1:8" ht="21.95" customHeight="1">
      <c r="A125" s="50"/>
      <c r="B125" s="50"/>
      <c r="C125" s="50"/>
      <c r="D125" s="50"/>
      <c r="E125" s="50"/>
      <c r="F125" s="50"/>
      <c r="G125" s="50"/>
      <c r="H125" s="50"/>
    </row>
    <row r="126" spans="1:8" ht="21.95" customHeight="1">
      <c r="A126" s="50"/>
      <c r="B126" s="50"/>
      <c r="C126" s="50"/>
      <c r="D126" s="50"/>
      <c r="E126" s="50"/>
      <c r="F126" s="50"/>
      <c r="G126" s="50"/>
      <c r="H126" s="50"/>
    </row>
    <row r="127" spans="1:8" ht="21.95" customHeight="1">
      <c r="A127" s="50"/>
      <c r="B127" s="50"/>
      <c r="C127" s="50"/>
      <c r="D127" s="50"/>
      <c r="E127" s="50"/>
      <c r="F127" s="50"/>
      <c r="G127" s="50"/>
      <c r="H127" s="50"/>
    </row>
    <row r="128" spans="1:8" ht="18" customHeight="1">
      <c r="A128" s="50"/>
      <c r="B128" s="50"/>
      <c r="C128" s="50"/>
      <c r="D128" s="50"/>
      <c r="E128" s="50"/>
      <c r="F128" s="50"/>
      <c r="G128" s="50"/>
      <c r="H128" s="50"/>
    </row>
    <row r="129" spans="1:8" ht="18" customHeight="1">
      <c r="A129" s="50"/>
      <c r="B129" s="50"/>
      <c r="C129" s="50"/>
      <c r="D129" s="50"/>
      <c r="E129" s="50"/>
      <c r="F129" s="50"/>
      <c r="G129" s="50"/>
      <c r="H129" s="50"/>
    </row>
    <row r="130" spans="1:8" ht="18" customHeight="1">
      <c r="A130" s="50"/>
      <c r="B130" s="50"/>
      <c r="C130" s="50"/>
      <c r="D130" s="50"/>
      <c r="E130" s="50"/>
      <c r="F130" s="50"/>
      <c r="G130" s="50"/>
      <c r="H130" s="50"/>
    </row>
    <row r="131" spans="1:8" ht="18" customHeight="1">
      <c r="A131" s="50"/>
      <c r="B131" s="50"/>
      <c r="C131" s="50"/>
      <c r="D131" s="50"/>
      <c r="E131" s="50"/>
      <c r="F131" s="50"/>
      <c r="G131" s="50"/>
      <c r="H131" s="50"/>
    </row>
    <row r="132" spans="1:8" ht="18" customHeight="1">
      <c r="A132" s="50"/>
      <c r="B132" s="50"/>
      <c r="C132" s="50"/>
      <c r="D132" s="50"/>
      <c r="E132" s="50"/>
      <c r="F132" s="50"/>
      <c r="G132" s="50"/>
      <c r="H132" s="50"/>
    </row>
    <row r="133" spans="1:8" ht="18" customHeight="1">
      <c r="A133" s="50"/>
      <c r="B133" s="50"/>
      <c r="C133" s="50"/>
      <c r="D133" s="50"/>
      <c r="E133" s="50"/>
      <c r="F133" s="50"/>
      <c r="G133" s="50"/>
      <c r="H133" s="50"/>
    </row>
    <row r="134" spans="1:8" ht="18" customHeight="1">
      <c r="A134" s="50"/>
      <c r="B134" s="50"/>
      <c r="C134" s="50"/>
      <c r="D134" s="50"/>
      <c r="E134" s="50"/>
      <c r="F134" s="50"/>
      <c r="G134" s="50"/>
      <c r="H134" s="50"/>
    </row>
    <row r="135" spans="1:8" ht="18" customHeight="1">
      <c r="A135" s="50"/>
      <c r="B135" s="50"/>
      <c r="C135" s="50"/>
      <c r="D135" s="50"/>
      <c r="E135" s="50"/>
      <c r="F135" s="50"/>
      <c r="G135" s="50"/>
      <c r="H135" s="50"/>
    </row>
    <row r="136" spans="1:8" ht="18" customHeight="1">
      <c r="A136" s="50"/>
      <c r="B136" s="50"/>
      <c r="C136" s="50"/>
      <c r="D136" s="50"/>
      <c r="E136" s="50"/>
      <c r="F136" s="50"/>
      <c r="G136" s="50"/>
      <c r="H136" s="50"/>
    </row>
    <row r="137" spans="1:8" ht="18" customHeight="1">
      <c r="A137" s="50"/>
      <c r="B137" s="50"/>
      <c r="C137" s="50"/>
      <c r="D137" s="50"/>
      <c r="E137" s="50"/>
      <c r="F137" s="50"/>
      <c r="G137" s="50"/>
      <c r="H137" s="50"/>
    </row>
    <row r="138" spans="1:8" ht="18" customHeight="1">
      <c r="A138" s="50"/>
      <c r="B138" s="50"/>
      <c r="C138" s="50"/>
      <c r="D138" s="50"/>
      <c r="E138" s="50"/>
      <c r="F138" s="50"/>
      <c r="G138" s="50"/>
      <c r="H138" s="50"/>
    </row>
    <row r="139" spans="1:8" ht="18" customHeight="1">
      <c r="A139" s="50"/>
      <c r="B139" s="50"/>
      <c r="C139" s="50"/>
      <c r="D139" s="50"/>
      <c r="E139" s="50"/>
      <c r="F139" s="50"/>
      <c r="G139" s="50"/>
      <c r="H139" s="50"/>
    </row>
    <row r="140" spans="1:8" ht="18" customHeight="1">
      <c r="A140" s="50"/>
      <c r="B140" s="50"/>
      <c r="C140" s="50"/>
      <c r="D140" s="50"/>
      <c r="E140" s="50"/>
      <c r="F140" s="50"/>
      <c r="G140" s="50"/>
      <c r="H140" s="50"/>
    </row>
    <row r="141" spans="1:8" ht="18" customHeight="1">
      <c r="A141" s="50"/>
      <c r="B141" s="50"/>
      <c r="C141" s="50"/>
      <c r="D141" s="50"/>
      <c r="E141" s="50"/>
      <c r="F141" s="50"/>
      <c r="G141" s="50"/>
      <c r="H141" s="50"/>
    </row>
    <row r="142" spans="1:8" ht="18" customHeight="1">
      <c r="A142" s="50"/>
      <c r="B142" s="50"/>
      <c r="C142" s="50"/>
      <c r="D142" s="50"/>
      <c r="E142" s="50"/>
      <c r="F142" s="50"/>
      <c r="G142" s="50"/>
      <c r="H142" s="50"/>
    </row>
    <row r="143" spans="1:8" ht="18" customHeight="1">
      <c r="A143" s="50"/>
      <c r="B143" s="50"/>
      <c r="C143" s="50"/>
      <c r="D143" s="50"/>
      <c r="E143" s="50"/>
      <c r="F143" s="50"/>
      <c r="G143" s="50"/>
      <c r="H143" s="50"/>
    </row>
    <row r="144" spans="1:8" ht="18" customHeight="1">
      <c r="A144" s="50"/>
      <c r="B144" s="50"/>
      <c r="C144" s="50"/>
      <c r="D144" s="50"/>
      <c r="E144" s="50"/>
      <c r="F144" s="50"/>
      <c r="G144" s="50"/>
      <c r="H144" s="50"/>
    </row>
    <row r="145" spans="1:8" ht="18" customHeight="1">
      <c r="A145" s="50"/>
      <c r="B145" s="50"/>
      <c r="C145" s="50"/>
      <c r="D145" s="50"/>
      <c r="E145" s="50"/>
      <c r="F145" s="50"/>
      <c r="G145" s="50"/>
      <c r="H145" s="50"/>
    </row>
    <row r="146" spans="1:8" ht="18" customHeight="1">
      <c r="A146" s="50"/>
      <c r="B146" s="50"/>
      <c r="C146" s="50"/>
      <c r="D146" s="50"/>
      <c r="E146" s="50"/>
      <c r="F146" s="50"/>
      <c r="G146" s="50"/>
      <c r="H146" s="50"/>
    </row>
    <row r="147" spans="1:8" ht="18" customHeight="1">
      <c r="A147" s="50"/>
      <c r="B147" s="50"/>
      <c r="C147" s="50"/>
      <c r="D147" s="50"/>
      <c r="E147" s="50"/>
      <c r="F147" s="50"/>
      <c r="G147" s="50"/>
      <c r="H147" s="50"/>
    </row>
    <row r="148" spans="1:8" ht="18" customHeight="1">
      <c r="A148" s="50"/>
      <c r="B148" s="50"/>
      <c r="C148" s="50"/>
      <c r="D148" s="50"/>
      <c r="E148" s="50"/>
      <c r="F148" s="50"/>
      <c r="G148" s="50"/>
      <c r="H148" s="50"/>
    </row>
    <row r="149" spans="1:8" ht="18" customHeight="1">
      <c r="A149" s="50"/>
      <c r="B149" s="50"/>
      <c r="C149" s="50"/>
      <c r="D149" s="50"/>
      <c r="E149" s="50"/>
      <c r="F149" s="50"/>
      <c r="G149" s="50"/>
      <c r="H149" s="50"/>
    </row>
    <row r="150" spans="1:8" ht="18" customHeight="1">
      <c r="A150" s="50"/>
      <c r="B150" s="50"/>
      <c r="C150" s="50"/>
      <c r="D150" s="50"/>
      <c r="E150" s="50"/>
      <c r="F150" s="50"/>
      <c r="G150" s="50"/>
      <c r="H150" s="50"/>
    </row>
    <row r="151" spans="1:8" ht="18" customHeight="1">
      <c r="A151" s="50"/>
      <c r="B151" s="50"/>
      <c r="C151" s="50"/>
      <c r="D151" s="50"/>
      <c r="E151" s="50"/>
      <c r="F151" s="50"/>
      <c r="G151" s="50"/>
      <c r="H151" s="50"/>
    </row>
    <row r="152" spans="1:8" ht="18" customHeight="1">
      <c r="A152" s="50"/>
      <c r="B152" s="50"/>
      <c r="C152" s="50"/>
      <c r="D152" s="50"/>
      <c r="E152" s="50"/>
      <c r="F152" s="50"/>
      <c r="G152" s="50"/>
      <c r="H152" s="50"/>
    </row>
    <row r="153" spans="1:8" ht="18" customHeight="1">
      <c r="A153" s="50"/>
      <c r="B153" s="50"/>
      <c r="C153" s="50"/>
      <c r="D153" s="50"/>
      <c r="E153" s="50"/>
      <c r="F153" s="50"/>
      <c r="G153" s="50"/>
      <c r="H153" s="50"/>
    </row>
    <row r="154" spans="1:8" ht="18" customHeight="1">
      <c r="A154" s="50"/>
      <c r="B154" s="50"/>
      <c r="C154" s="50"/>
      <c r="D154" s="50"/>
      <c r="E154" s="50"/>
      <c r="F154" s="50"/>
      <c r="G154" s="50"/>
      <c r="H154" s="50"/>
    </row>
    <row r="155" spans="1:8" ht="18" customHeight="1">
      <c r="A155" s="50"/>
      <c r="B155" s="50"/>
      <c r="C155" s="50"/>
      <c r="D155" s="50"/>
      <c r="E155" s="50"/>
      <c r="F155" s="50"/>
      <c r="G155" s="50"/>
      <c r="H155" s="50"/>
    </row>
    <row r="156" spans="1:8" ht="18" customHeight="1">
      <c r="A156" s="50"/>
      <c r="B156" s="50"/>
      <c r="C156" s="50"/>
      <c r="D156" s="50"/>
      <c r="E156" s="50"/>
      <c r="F156" s="50"/>
      <c r="G156" s="50"/>
      <c r="H156" s="50"/>
    </row>
    <row r="157" spans="1:8" ht="18" customHeight="1">
      <c r="A157" s="50"/>
      <c r="B157" s="50"/>
      <c r="C157" s="50"/>
      <c r="D157" s="50"/>
      <c r="E157" s="50"/>
      <c r="F157" s="50"/>
      <c r="G157" s="50"/>
      <c r="H157" s="50"/>
    </row>
    <row r="158" spans="1:8" ht="18" customHeight="1">
      <c r="A158" s="50"/>
      <c r="B158" s="50"/>
      <c r="C158" s="50"/>
      <c r="D158" s="50"/>
      <c r="E158" s="50"/>
      <c r="F158" s="50"/>
      <c r="G158" s="50"/>
      <c r="H158" s="50"/>
    </row>
    <row r="159" spans="1:8" ht="18" customHeight="1">
      <c r="A159" s="50"/>
      <c r="B159" s="50"/>
      <c r="C159" s="50"/>
      <c r="D159" s="50"/>
      <c r="E159" s="50"/>
      <c r="F159" s="50"/>
      <c r="G159" s="50"/>
      <c r="H159" s="50"/>
    </row>
    <row r="160" spans="1:8" ht="18" customHeight="1">
      <c r="A160" s="50"/>
      <c r="B160" s="50"/>
      <c r="C160" s="50"/>
      <c r="D160" s="50"/>
      <c r="E160" s="50"/>
      <c r="F160" s="50"/>
      <c r="G160" s="50"/>
      <c r="H160" s="50"/>
    </row>
    <row r="161" spans="1:8" ht="18" customHeight="1">
      <c r="A161" s="50"/>
      <c r="B161" s="50"/>
      <c r="C161" s="50"/>
      <c r="D161" s="50"/>
      <c r="E161" s="50"/>
      <c r="F161" s="50"/>
      <c r="G161" s="50"/>
      <c r="H161" s="50"/>
    </row>
    <row r="162" spans="1:8" ht="18" customHeight="1">
      <c r="A162" s="50"/>
      <c r="B162" s="50"/>
      <c r="C162" s="50"/>
      <c r="D162" s="50"/>
      <c r="E162" s="50"/>
      <c r="F162" s="50"/>
      <c r="G162" s="50"/>
      <c r="H162" s="50"/>
    </row>
    <row r="163" spans="1:8" ht="18" customHeight="1">
      <c r="A163" s="50"/>
      <c r="B163" s="50"/>
      <c r="C163" s="50"/>
      <c r="D163" s="50"/>
      <c r="E163" s="50"/>
      <c r="F163" s="50"/>
      <c r="G163" s="50"/>
      <c r="H163" s="50"/>
    </row>
    <row r="164" spans="1:8" ht="18" customHeight="1">
      <c r="A164" s="50"/>
      <c r="B164" s="50"/>
      <c r="C164" s="50"/>
      <c r="D164" s="50"/>
      <c r="E164" s="50"/>
      <c r="F164" s="50"/>
      <c r="G164" s="50"/>
      <c r="H164" s="50"/>
    </row>
    <row r="165" spans="1:8" ht="18" customHeight="1">
      <c r="A165" s="50"/>
      <c r="B165" s="50"/>
      <c r="C165" s="50"/>
      <c r="D165" s="50"/>
      <c r="E165" s="50"/>
      <c r="F165" s="50"/>
      <c r="G165" s="50"/>
      <c r="H165" s="50"/>
    </row>
    <row r="166" spans="1:8" ht="18" customHeight="1">
      <c r="A166" s="50"/>
      <c r="B166" s="50"/>
      <c r="C166" s="50"/>
      <c r="D166" s="50"/>
      <c r="E166" s="50"/>
      <c r="F166" s="50"/>
      <c r="G166" s="50"/>
      <c r="H166" s="50"/>
    </row>
    <row r="167" spans="1:8" ht="18" customHeight="1">
      <c r="A167" s="50"/>
      <c r="B167" s="50"/>
      <c r="C167" s="50"/>
      <c r="D167" s="50"/>
      <c r="E167" s="50"/>
      <c r="F167" s="50"/>
      <c r="G167" s="50"/>
      <c r="H167" s="50"/>
    </row>
    <row r="168" spans="1:8" ht="18" customHeight="1">
      <c r="A168" s="50"/>
      <c r="B168" s="50"/>
      <c r="C168" s="50"/>
      <c r="D168" s="50"/>
      <c r="E168" s="50"/>
      <c r="F168" s="50"/>
      <c r="G168" s="50"/>
      <c r="H168" s="50"/>
    </row>
    <row r="169" spans="1:8" ht="18" customHeight="1">
      <c r="A169" s="50"/>
      <c r="B169" s="50"/>
      <c r="C169" s="50"/>
      <c r="D169" s="50"/>
      <c r="E169" s="50"/>
      <c r="F169" s="50"/>
      <c r="G169" s="50"/>
      <c r="H169" s="50"/>
    </row>
    <row r="170" spans="1:8" ht="18" customHeight="1">
      <c r="A170" s="50"/>
      <c r="B170" s="50"/>
      <c r="C170" s="50"/>
      <c r="D170" s="50"/>
      <c r="E170" s="50"/>
      <c r="F170" s="50"/>
      <c r="G170" s="50"/>
      <c r="H170" s="50"/>
    </row>
    <row r="171" spans="1:8" ht="18" customHeight="1">
      <c r="A171" s="50"/>
      <c r="B171" s="50"/>
      <c r="C171" s="50"/>
      <c r="D171" s="50"/>
      <c r="E171" s="50"/>
      <c r="F171" s="50"/>
      <c r="G171" s="50"/>
      <c r="H171" s="50"/>
    </row>
    <row r="172" spans="1:8" ht="18" customHeight="1">
      <c r="A172" s="50"/>
      <c r="B172" s="50"/>
      <c r="C172" s="50"/>
      <c r="D172" s="50"/>
      <c r="E172" s="50"/>
      <c r="F172" s="50"/>
      <c r="G172" s="50"/>
      <c r="H172" s="50"/>
    </row>
    <row r="173" spans="1:8" ht="18" customHeight="1">
      <c r="A173" s="50"/>
      <c r="B173" s="50"/>
      <c r="C173" s="50"/>
      <c r="D173" s="50"/>
      <c r="E173" s="50"/>
      <c r="F173" s="50"/>
      <c r="G173" s="50"/>
      <c r="H173" s="50"/>
    </row>
    <row r="174" spans="1:8" ht="18" customHeight="1">
      <c r="A174" s="50"/>
      <c r="B174" s="50"/>
      <c r="C174" s="50"/>
      <c r="D174" s="50"/>
      <c r="E174" s="50"/>
      <c r="F174" s="50"/>
      <c r="G174" s="50"/>
      <c r="H174" s="50"/>
    </row>
    <row r="175" spans="1:8" ht="18" customHeight="1">
      <c r="A175" s="50"/>
      <c r="B175" s="50"/>
      <c r="C175" s="50"/>
      <c r="D175" s="50"/>
      <c r="E175" s="50"/>
      <c r="F175" s="50"/>
      <c r="G175" s="50"/>
      <c r="H175" s="50"/>
    </row>
    <row r="176" spans="1:8" ht="18" customHeight="1">
      <c r="A176" s="50"/>
      <c r="B176" s="50"/>
      <c r="C176" s="50"/>
      <c r="D176" s="50"/>
      <c r="E176" s="50"/>
      <c r="F176" s="50"/>
      <c r="G176" s="50"/>
      <c r="H176" s="50"/>
    </row>
    <row r="177" spans="1:8" ht="18" customHeight="1">
      <c r="A177" s="50"/>
      <c r="B177" s="50"/>
      <c r="C177" s="50"/>
      <c r="D177" s="50"/>
      <c r="E177" s="50"/>
      <c r="F177" s="50"/>
      <c r="G177" s="50"/>
      <c r="H177" s="50"/>
    </row>
    <row r="178" spans="1:8" ht="18" customHeight="1">
      <c r="A178" s="50"/>
      <c r="B178" s="50"/>
      <c r="C178" s="50"/>
      <c r="D178" s="50"/>
      <c r="E178" s="50"/>
      <c r="F178" s="50"/>
      <c r="G178" s="50"/>
      <c r="H178" s="50"/>
    </row>
    <row r="179" spans="1:8" ht="18" customHeight="1">
      <c r="A179" s="50"/>
      <c r="B179" s="50"/>
      <c r="C179" s="50"/>
      <c r="D179" s="50"/>
      <c r="E179" s="50"/>
      <c r="F179" s="50"/>
      <c r="G179" s="50"/>
      <c r="H179" s="50"/>
    </row>
    <row r="180" spans="1:8" ht="18" customHeight="1">
      <c r="A180" s="50"/>
      <c r="B180" s="50"/>
      <c r="C180" s="50"/>
      <c r="D180" s="50"/>
      <c r="E180" s="50"/>
      <c r="F180" s="50"/>
      <c r="G180" s="50"/>
      <c r="H180" s="50"/>
    </row>
    <row r="181" spans="1:8" ht="18" customHeight="1">
      <c r="A181" s="50"/>
      <c r="B181" s="50"/>
      <c r="C181" s="50"/>
      <c r="D181" s="50"/>
      <c r="E181" s="50"/>
      <c r="F181" s="50"/>
      <c r="G181" s="50"/>
      <c r="H181" s="50"/>
    </row>
    <row r="182" spans="1:8" ht="18" customHeight="1">
      <c r="A182" s="50"/>
      <c r="B182" s="50"/>
      <c r="C182" s="50"/>
      <c r="D182" s="50"/>
      <c r="E182" s="50"/>
      <c r="F182" s="50"/>
      <c r="G182" s="50"/>
      <c r="H182" s="50"/>
    </row>
    <row r="183" spans="1:8" ht="18" customHeight="1">
      <c r="A183" s="50"/>
      <c r="B183" s="50"/>
      <c r="C183" s="50"/>
      <c r="D183" s="50"/>
      <c r="E183" s="50"/>
      <c r="F183" s="50"/>
      <c r="G183" s="50"/>
      <c r="H183" s="50"/>
    </row>
    <row r="184" spans="1:8" ht="18" customHeight="1">
      <c r="A184" s="50"/>
      <c r="B184" s="50"/>
      <c r="C184" s="50"/>
      <c r="D184" s="50"/>
      <c r="E184" s="50"/>
      <c r="F184" s="50"/>
      <c r="G184" s="50"/>
      <c r="H184" s="50"/>
    </row>
    <row r="185" spans="1:8" ht="18" customHeight="1">
      <c r="A185" s="50"/>
      <c r="B185" s="50"/>
      <c r="C185" s="50"/>
      <c r="D185" s="50"/>
      <c r="E185" s="50"/>
      <c r="F185" s="50"/>
      <c r="G185" s="50"/>
      <c r="H185" s="50"/>
    </row>
    <row r="186" spans="1:8" ht="18" customHeight="1">
      <c r="A186" s="50"/>
      <c r="B186" s="50"/>
      <c r="C186" s="50"/>
      <c r="D186" s="50"/>
      <c r="E186" s="50"/>
      <c r="F186" s="50"/>
      <c r="G186" s="50"/>
      <c r="H186" s="50"/>
    </row>
    <row r="187" spans="1:8" ht="18" customHeight="1">
      <c r="A187" s="50"/>
      <c r="B187" s="50"/>
      <c r="C187" s="50"/>
      <c r="D187" s="50"/>
      <c r="E187" s="50"/>
      <c r="F187" s="50"/>
      <c r="G187" s="50"/>
      <c r="H187" s="50"/>
    </row>
    <row r="188" spans="1:8" ht="18" customHeight="1">
      <c r="A188" s="50"/>
      <c r="B188" s="50"/>
      <c r="C188" s="50"/>
      <c r="D188" s="50"/>
      <c r="E188" s="50"/>
      <c r="F188" s="50"/>
      <c r="G188" s="50"/>
      <c r="H188" s="50"/>
    </row>
    <row r="189" spans="1:8" ht="18" customHeight="1">
      <c r="A189" s="50"/>
      <c r="B189" s="50"/>
      <c r="C189" s="50"/>
      <c r="D189" s="50"/>
      <c r="E189" s="50"/>
      <c r="F189" s="50"/>
      <c r="G189" s="50"/>
      <c r="H189" s="50"/>
    </row>
    <row r="190" spans="1:8" ht="18" customHeight="1">
      <c r="A190" s="50"/>
      <c r="B190" s="50"/>
      <c r="C190" s="50"/>
      <c r="D190" s="50"/>
      <c r="E190" s="50"/>
      <c r="F190" s="50"/>
      <c r="G190" s="50"/>
      <c r="H190" s="50"/>
    </row>
    <row r="191" spans="1:8" ht="18" customHeight="1">
      <c r="A191" s="50"/>
      <c r="B191" s="50"/>
      <c r="C191" s="50"/>
      <c r="D191" s="50"/>
      <c r="E191" s="50"/>
      <c r="F191" s="50"/>
      <c r="G191" s="50"/>
      <c r="H191" s="50"/>
    </row>
    <row r="192" spans="1:8" ht="18" customHeight="1">
      <c r="A192" s="50"/>
      <c r="B192" s="50"/>
      <c r="C192" s="50"/>
      <c r="D192" s="50"/>
      <c r="E192" s="50"/>
      <c r="F192" s="50"/>
      <c r="G192" s="50"/>
      <c r="H192" s="50"/>
    </row>
    <row r="193" spans="1:8" ht="18" customHeight="1">
      <c r="A193" s="50"/>
      <c r="B193" s="50"/>
      <c r="C193" s="50"/>
      <c r="D193" s="50"/>
      <c r="E193" s="50"/>
      <c r="F193" s="50"/>
      <c r="G193" s="50"/>
      <c r="H193" s="50"/>
    </row>
    <row r="194" spans="1:8" ht="18" customHeight="1">
      <c r="A194" s="50"/>
      <c r="B194" s="50"/>
      <c r="C194" s="50"/>
      <c r="D194" s="50"/>
      <c r="E194" s="50"/>
      <c r="F194" s="50"/>
      <c r="G194" s="50"/>
      <c r="H194" s="50"/>
    </row>
    <row r="195" spans="1:8" ht="18" customHeight="1">
      <c r="A195" s="50"/>
      <c r="B195" s="50"/>
      <c r="C195" s="50"/>
      <c r="D195" s="50"/>
      <c r="E195" s="50"/>
      <c r="F195" s="50"/>
      <c r="G195" s="50"/>
      <c r="H195" s="50"/>
    </row>
    <row r="196" spans="1:8" ht="18" customHeight="1">
      <c r="A196" s="50"/>
      <c r="B196" s="50"/>
      <c r="C196" s="50"/>
      <c r="D196" s="50"/>
      <c r="E196" s="50"/>
      <c r="F196" s="50"/>
      <c r="G196" s="50"/>
      <c r="H196" s="50"/>
    </row>
    <row r="197" spans="1:8" ht="18" customHeight="1">
      <c r="A197" s="50"/>
      <c r="B197" s="50"/>
      <c r="C197" s="50"/>
      <c r="D197" s="50"/>
      <c r="E197" s="50"/>
      <c r="F197" s="50"/>
      <c r="G197" s="50"/>
      <c r="H197" s="50"/>
    </row>
    <row r="198" spans="1:8" ht="18" customHeight="1">
      <c r="A198" s="50"/>
      <c r="B198" s="50"/>
      <c r="C198" s="50"/>
      <c r="D198" s="50"/>
      <c r="E198" s="50"/>
      <c r="F198" s="50"/>
      <c r="G198" s="50"/>
      <c r="H198" s="50"/>
    </row>
    <row r="199" spans="1:8" ht="18" customHeight="1">
      <c r="A199" s="50"/>
      <c r="B199" s="50"/>
      <c r="C199" s="50"/>
      <c r="D199" s="50"/>
      <c r="E199" s="50"/>
      <c r="F199" s="50"/>
      <c r="G199" s="50"/>
      <c r="H199" s="50"/>
    </row>
    <row r="200" spans="1:8" ht="18" customHeight="1">
      <c r="A200" s="50"/>
      <c r="B200" s="50"/>
      <c r="C200" s="50"/>
      <c r="D200" s="50"/>
      <c r="E200" s="50"/>
      <c r="F200" s="50"/>
      <c r="G200" s="50"/>
      <c r="H200" s="50"/>
    </row>
    <row r="201" spans="1:8" ht="18" customHeight="1">
      <c r="A201" s="50"/>
      <c r="B201" s="50"/>
      <c r="C201" s="50"/>
      <c r="D201" s="50"/>
      <c r="E201" s="50"/>
      <c r="F201" s="50"/>
      <c r="G201" s="50"/>
      <c r="H201" s="50"/>
    </row>
    <row r="202" spans="1:8" ht="18" customHeight="1">
      <c r="A202" s="50"/>
      <c r="B202" s="50"/>
      <c r="C202" s="50"/>
      <c r="D202" s="50"/>
      <c r="E202" s="50"/>
      <c r="F202" s="50"/>
      <c r="G202" s="50"/>
      <c r="H202" s="50"/>
    </row>
    <row r="203" spans="1:8" ht="18" customHeight="1">
      <c r="A203" s="50"/>
      <c r="B203" s="50"/>
      <c r="C203" s="50"/>
      <c r="D203" s="50"/>
      <c r="E203" s="50"/>
      <c r="F203" s="50"/>
      <c r="G203" s="50"/>
      <c r="H203" s="50"/>
    </row>
    <row r="204" spans="1:8" ht="18" customHeight="1">
      <c r="A204" s="50"/>
      <c r="B204" s="50"/>
      <c r="C204" s="50"/>
      <c r="D204" s="50"/>
      <c r="E204" s="50"/>
      <c r="F204" s="50"/>
      <c r="G204" s="50"/>
      <c r="H204" s="50"/>
    </row>
    <row r="205" spans="1:8" ht="18" customHeight="1">
      <c r="A205" s="50"/>
      <c r="B205" s="50"/>
      <c r="C205" s="50"/>
      <c r="D205" s="50"/>
      <c r="E205" s="50"/>
      <c r="F205" s="50"/>
      <c r="G205" s="50"/>
      <c r="H205" s="50"/>
    </row>
    <row r="206" spans="1:8" ht="18" customHeight="1">
      <c r="A206" s="50"/>
      <c r="B206" s="50"/>
      <c r="C206" s="50"/>
      <c r="D206" s="50"/>
      <c r="E206" s="50"/>
      <c r="F206" s="50"/>
      <c r="G206" s="50"/>
      <c r="H206" s="50"/>
    </row>
    <row r="207" spans="1:8" ht="18" customHeight="1">
      <c r="A207" s="50"/>
      <c r="B207" s="50"/>
      <c r="C207" s="50"/>
      <c r="D207" s="50"/>
      <c r="E207" s="50"/>
      <c r="F207" s="50"/>
      <c r="G207" s="50"/>
      <c r="H207" s="50"/>
    </row>
    <row r="208" spans="1:8" ht="18" customHeight="1">
      <c r="A208" s="50"/>
      <c r="B208" s="50"/>
      <c r="C208" s="50"/>
      <c r="D208" s="50"/>
      <c r="E208" s="50"/>
      <c r="F208" s="50"/>
      <c r="G208" s="50"/>
      <c r="H208" s="50"/>
    </row>
    <row r="209" spans="1:8" ht="18" customHeight="1">
      <c r="A209" s="50"/>
      <c r="B209" s="50"/>
      <c r="C209" s="50"/>
      <c r="D209" s="50"/>
      <c r="E209" s="50"/>
      <c r="F209" s="50"/>
      <c r="G209" s="50"/>
      <c r="H209" s="50"/>
    </row>
    <row r="210" spans="1:8" ht="18" customHeight="1">
      <c r="A210" s="50"/>
      <c r="B210" s="50"/>
      <c r="C210" s="50"/>
      <c r="D210" s="50"/>
      <c r="E210" s="50"/>
      <c r="F210" s="50"/>
      <c r="G210" s="50"/>
      <c r="H210" s="50"/>
    </row>
    <row r="211" spans="1:8" ht="18" customHeight="1">
      <c r="A211" s="50"/>
      <c r="B211" s="50"/>
      <c r="C211" s="50"/>
      <c r="D211" s="50"/>
      <c r="E211" s="50"/>
      <c r="F211" s="50"/>
      <c r="G211" s="50"/>
      <c r="H211" s="50"/>
    </row>
    <row r="212" spans="1:8" ht="18" customHeight="1">
      <c r="A212" s="50"/>
      <c r="B212" s="50"/>
      <c r="C212" s="50"/>
      <c r="D212" s="50"/>
      <c r="E212" s="50"/>
      <c r="F212" s="50"/>
      <c r="G212" s="50"/>
      <c r="H212" s="50"/>
    </row>
    <row r="213" spans="1:8" ht="18" customHeight="1">
      <c r="A213" s="50"/>
      <c r="B213" s="50"/>
      <c r="C213" s="50"/>
      <c r="D213" s="50"/>
      <c r="E213" s="50"/>
      <c r="F213" s="50"/>
      <c r="G213" s="50"/>
      <c r="H213" s="50"/>
    </row>
    <row r="214" spans="1:8" ht="18" customHeight="1">
      <c r="A214" s="50"/>
      <c r="B214" s="50"/>
      <c r="C214" s="50"/>
      <c r="D214" s="50"/>
      <c r="E214" s="50"/>
      <c r="F214" s="50"/>
      <c r="G214" s="50"/>
      <c r="H214" s="50"/>
    </row>
    <row r="215" spans="1:8" ht="18" customHeight="1">
      <c r="A215" s="50"/>
      <c r="B215" s="50"/>
      <c r="C215" s="50"/>
      <c r="D215" s="50"/>
      <c r="E215" s="50"/>
      <c r="F215" s="50"/>
      <c r="G215" s="50"/>
      <c r="H215" s="50"/>
    </row>
    <row r="216" spans="1:8" ht="18" customHeight="1">
      <c r="A216" s="50"/>
      <c r="B216" s="50"/>
      <c r="C216" s="50"/>
      <c r="D216" s="50"/>
      <c r="E216" s="50"/>
      <c r="F216" s="50"/>
      <c r="G216" s="50"/>
      <c r="H216" s="50"/>
    </row>
    <row r="217" spans="1:8" ht="18" customHeight="1">
      <c r="A217" s="50"/>
      <c r="B217" s="50"/>
      <c r="C217" s="50"/>
      <c r="D217" s="50"/>
      <c r="E217" s="50"/>
      <c r="F217" s="50"/>
      <c r="G217" s="50"/>
      <c r="H217" s="50"/>
    </row>
    <row r="218" spans="1:8" ht="18" customHeight="1">
      <c r="A218" s="50"/>
      <c r="B218" s="50"/>
      <c r="C218" s="50"/>
      <c r="D218" s="50"/>
      <c r="E218" s="50"/>
      <c r="F218" s="50"/>
      <c r="G218" s="50"/>
      <c r="H218" s="50"/>
    </row>
    <row r="219" spans="1:8" ht="18" customHeight="1">
      <c r="A219" s="50"/>
      <c r="B219" s="50"/>
      <c r="C219" s="50"/>
      <c r="D219" s="50"/>
      <c r="E219" s="50"/>
      <c r="F219" s="50"/>
      <c r="G219" s="50"/>
      <c r="H219" s="50"/>
    </row>
    <row r="220" spans="1:8" ht="18" customHeight="1">
      <c r="A220" s="50"/>
      <c r="B220" s="50"/>
      <c r="C220" s="50"/>
      <c r="D220" s="50"/>
      <c r="E220" s="50"/>
      <c r="F220" s="50"/>
      <c r="G220" s="50"/>
      <c r="H220" s="50"/>
    </row>
    <row r="221" spans="1:8" ht="18" customHeight="1">
      <c r="A221" s="50"/>
      <c r="B221" s="50"/>
      <c r="C221" s="50"/>
      <c r="D221" s="50"/>
      <c r="E221" s="50"/>
      <c r="F221" s="50"/>
      <c r="G221" s="50"/>
      <c r="H221" s="50"/>
    </row>
    <row r="222" spans="1:8" ht="18" customHeight="1">
      <c r="A222" s="50"/>
      <c r="B222" s="50"/>
      <c r="C222" s="50"/>
      <c r="D222" s="50"/>
      <c r="E222" s="50"/>
      <c r="F222" s="50"/>
      <c r="G222" s="50"/>
      <c r="H222" s="50"/>
    </row>
    <row r="223" spans="1:8" ht="18" customHeight="1">
      <c r="A223" s="50"/>
      <c r="B223" s="50"/>
      <c r="C223" s="50"/>
      <c r="D223" s="50"/>
      <c r="E223" s="50"/>
      <c r="F223" s="50"/>
      <c r="G223" s="50"/>
      <c r="H223" s="50"/>
    </row>
    <row r="224" spans="1:8" ht="18" customHeight="1">
      <c r="A224" s="50"/>
      <c r="B224" s="50"/>
      <c r="C224" s="50"/>
      <c r="D224" s="50"/>
      <c r="E224" s="50"/>
      <c r="F224" s="50"/>
      <c r="G224" s="50"/>
      <c r="H224" s="50"/>
    </row>
    <row r="225" spans="1:8" ht="18" customHeight="1">
      <c r="A225" s="50"/>
      <c r="B225" s="50"/>
      <c r="C225" s="50"/>
      <c r="D225" s="50"/>
      <c r="E225" s="50"/>
      <c r="F225" s="50"/>
      <c r="G225" s="50"/>
      <c r="H225" s="50"/>
    </row>
    <row r="226" spans="1:8" ht="18" customHeight="1">
      <c r="A226" s="50"/>
      <c r="B226" s="50"/>
      <c r="C226" s="50"/>
      <c r="D226" s="50"/>
      <c r="E226" s="50"/>
      <c r="F226" s="50"/>
      <c r="G226" s="50"/>
      <c r="H226" s="50"/>
    </row>
    <row r="227" spans="1:8" ht="18" customHeight="1">
      <c r="A227" s="50"/>
      <c r="B227" s="50"/>
      <c r="C227" s="50"/>
      <c r="D227" s="50"/>
      <c r="E227" s="50"/>
      <c r="F227" s="50"/>
      <c r="G227" s="50"/>
      <c r="H227" s="50"/>
    </row>
    <row r="228" spans="1:8" ht="18" customHeight="1">
      <c r="A228" s="50"/>
      <c r="B228" s="50"/>
      <c r="C228" s="50"/>
      <c r="D228" s="50"/>
      <c r="E228" s="50"/>
      <c r="F228" s="50"/>
      <c r="G228" s="50"/>
      <c r="H228" s="50"/>
    </row>
    <row r="229" spans="1:8" ht="18" customHeight="1">
      <c r="A229" s="50"/>
      <c r="B229" s="50"/>
      <c r="C229" s="50"/>
      <c r="D229" s="50"/>
      <c r="E229" s="50"/>
      <c r="F229" s="50"/>
      <c r="G229" s="50"/>
      <c r="H229" s="50"/>
    </row>
    <row r="230" spans="1:8" ht="18" customHeight="1">
      <c r="A230" s="50"/>
      <c r="B230" s="50"/>
      <c r="C230" s="50"/>
      <c r="D230" s="50"/>
      <c r="E230" s="50"/>
      <c r="F230" s="50"/>
      <c r="G230" s="50"/>
      <c r="H230" s="50"/>
    </row>
    <row r="231" spans="1:8" ht="18" customHeight="1">
      <c r="A231" s="50"/>
      <c r="B231" s="50"/>
      <c r="C231" s="50"/>
      <c r="D231" s="50"/>
      <c r="E231" s="50"/>
      <c r="F231" s="50"/>
      <c r="G231" s="50"/>
      <c r="H231" s="50"/>
    </row>
    <row r="232" spans="1:8" ht="18" customHeight="1">
      <c r="A232" s="50"/>
      <c r="B232" s="50"/>
      <c r="C232" s="50"/>
      <c r="D232" s="50"/>
      <c r="E232" s="50"/>
      <c r="F232" s="50"/>
      <c r="G232" s="50"/>
      <c r="H232" s="50"/>
    </row>
    <row r="233" spans="1:8" ht="18" customHeight="1">
      <c r="A233" s="50"/>
      <c r="B233" s="50"/>
      <c r="C233" s="50"/>
      <c r="D233" s="50"/>
      <c r="E233" s="50"/>
      <c r="F233" s="50"/>
      <c r="G233" s="50"/>
      <c r="H233" s="50"/>
    </row>
    <row r="234" spans="1:8" ht="18" customHeight="1">
      <c r="A234" s="50"/>
      <c r="B234" s="50"/>
      <c r="C234" s="50"/>
      <c r="D234" s="50"/>
      <c r="E234" s="50"/>
      <c r="F234" s="50"/>
      <c r="G234" s="50"/>
      <c r="H234" s="50"/>
    </row>
    <row r="235" spans="1:8" ht="18" customHeight="1">
      <c r="A235" s="50"/>
      <c r="B235" s="50"/>
      <c r="C235" s="50"/>
      <c r="D235" s="50"/>
      <c r="E235" s="50"/>
      <c r="F235" s="50"/>
      <c r="G235" s="50"/>
      <c r="H235" s="50"/>
    </row>
    <row r="236" spans="1:8" ht="18" customHeight="1">
      <c r="A236" s="50"/>
      <c r="B236" s="50"/>
      <c r="C236" s="50"/>
      <c r="D236" s="50"/>
      <c r="E236" s="50"/>
      <c r="F236" s="50"/>
      <c r="G236" s="50"/>
      <c r="H236" s="50"/>
    </row>
    <row r="237" spans="1:8" ht="18" customHeight="1">
      <c r="A237" s="50"/>
      <c r="B237" s="50"/>
      <c r="C237" s="50"/>
      <c r="D237" s="50"/>
      <c r="E237" s="50"/>
      <c r="F237" s="50"/>
      <c r="G237" s="50"/>
      <c r="H237" s="50"/>
    </row>
    <row r="238" spans="1:8" ht="18" customHeight="1">
      <c r="A238" s="50"/>
      <c r="B238" s="50"/>
      <c r="C238" s="50"/>
      <c r="D238" s="50"/>
      <c r="E238" s="50"/>
      <c r="F238" s="50"/>
      <c r="G238" s="50"/>
      <c r="H238" s="50"/>
    </row>
    <row r="239" spans="1:8" ht="18" customHeight="1">
      <c r="A239" s="50"/>
      <c r="B239" s="50"/>
      <c r="C239" s="50"/>
      <c r="D239" s="50"/>
      <c r="E239" s="50"/>
      <c r="F239" s="50"/>
      <c r="G239" s="50"/>
      <c r="H239" s="50"/>
    </row>
    <row r="240" spans="1:8" ht="18" customHeight="1">
      <c r="A240" s="50"/>
      <c r="B240" s="50"/>
      <c r="C240" s="50"/>
      <c r="D240" s="50"/>
      <c r="E240" s="50"/>
      <c r="F240" s="50"/>
      <c r="G240" s="50"/>
      <c r="H240" s="50"/>
    </row>
    <row r="241" spans="1:8" ht="18" customHeight="1">
      <c r="A241" s="50"/>
      <c r="B241" s="50"/>
      <c r="C241" s="50"/>
      <c r="D241" s="50"/>
      <c r="E241" s="50"/>
      <c r="F241" s="50"/>
      <c r="G241" s="50"/>
      <c r="H241" s="50"/>
    </row>
    <row r="242" spans="1:8" ht="18" customHeight="1">
      <c r="A242" s="50"/>
      <c r="B242" s="50"/>
      <c r="C242" s="50"/>
      <c r="D242" s="50"/>
      <c r="E242" s="50"/>
      <c r="F242" s="50"/>
      <c r="G242" s="50"/>
      <c r="H242" s="50"/>
    </row>
    <row r="243" spans="1:8" ht="18" customHeight="1">
      <c r="A243" s="50"/>
      <c r="B243" s="50"/>
      <c r="C243" s="50"/>
      <c r="D243" s="50"/>
      <c r="E243" s="50"/>
      <c r="F243" s="50"/>
      <c r="G243" s="50"/>
      <c r="H243" s="50"/>
    </row>
    <row r="244" spans="1:8" ht="18" customHeight="1">
      <c r="A244" s="50"/>
      <c r="B244" s="50"/>
      <c r="C244" s="50"/>
      <c r="D244" s="50"/>
      <c r="E244" s="50"/>
      <c r="F244" s="50"/>
      <c r="G244" s="50"/>
      <c r="H244" s="50"/>
    </row>
    <row r="245" spans="1:8" ht="18" customHeight="1">
      <c r="A245" s="50"/>
      <c r="B245" s="50"/>
      <c r="C245" s="50"/>
      <c r="D245" s="50"/>
      <c r="E245" s="50"/>
      <c r="F245" s="50"/>
      <c r="G245" s="50"/>
      <c r="H245" s="50"/>
    </row>
    <row r="246" spans="1:8" ht="18" customHeight="1">
      <c r="A246" s="50"/>
      <c r="B246" s="50"/>
      <c r="C246" s="50"/>
      <c r="D246" s="50"/>
      <c r="E246" s="50"/>
      <c r="F246" s="50"/>
      <c r="G246" s="50"/>
      <c r="H246" s="50"/>
    </row>
    <row r="247" spans="1:8" ht="18" customHeight="1">
      <c r="A247" s="50"/>
      <c r="B247" s="50"/>
      <c r="C247" s="50"/>
      <c r="D247" s="50"/>
      <c r="E247" s="50"/>
      <c r="F247" s="50"/>
      <c r="G247" s="50"/>
      <c r="H247" s="50"/>
    </row>
    <row r="248" spans="1:8" ht="18" customHeight="1">
      <c r="A248" s="50"/>
      <c r="B248" s="50"/>
      <c r="C248" s="50"/>
      <c r="D248" s="50"/>
      <c r="E248" s="50"/>
      <c r="F248" s="50"/>
      <c r="G248" s="50"/>
      <c r="H248" s="50"/>
    </row>
    <row r="249" spans="1:8" ht="18" customHeight="1">
      <c r="A249" s="50"/>
      <c r="B249" s="50"/>
      <c r="C249" s="50"/>
      <c r="D249" s="50"/>
      <c r="E249" s="50"/>
      <c r="F249" s="50"/>
      <c r="G249" s="50"/>
      <c r="H249" s="50"/>
    </row>
    <row r="250" spans="1:8" ht="18" customHeight="1">
      <c r="A250" s="50"/>
      <c r="B250" s="50"/>
      <c r="C250" s="50"/>
      <c r="D250" s="50"/>
      <c r="E250" s="50"/>
      <c r="F250" s="50"/>
      <c r="G250" s="50"/>
      <c r="H250" s="50"/>
    </row>
    <row r="251" spans="1:8" ht="18" customHeight="1">
      <c r="A251" s="50"/>
      <c r="B251" s="50"/>
      <c r="C251" s="50"/>
      <c r="D251" s="50"/>
      <c r="E251" s="50"/>
      <c r="F251" s="50"/>
      <c r="G251" s="50"/>
      <c r="H251" s="50"/>
    </row>
    <row r="252" spans="1:8" ht="18" customHeight="1">
      <c r="A252" s="50"/>
      <c r="B252" s="50"/>
      <c r="C252" s="50"/>
      <c r="D252" s="50"/>
      <c r="E252" s="50"/>
      <c r="F252" s="50"/>
      <c r="G252" s="50"/>
      <c r="H252" s="50"/>
    </row>
    <row r="253" spans="1:8" ht="18" customHeight="1">
      <c r="A253" s="50"/>
      <c r="B253" s="50"/>
      <c r="C253" s="50"/>
      <c r="D253" s="50"/>
      <c r="E253" s="50"/>
      <c r="F253" s="50"/>
      <c r="G253" s="50"/>
      <c r="H253" s="50"/>
    </row>
    <row r="254" spans="1:8" ht="18" customHeight="1">
      <c r="A254" s="50"/>
      <c r="B254" s="50"/>
      <c r="C254" s="50"/>
      <c r="D254" s="50"/>
      <c r="E254" s="50"/>
      <c r="F254" s="50"/>
      <c r="G254" s="50"/>
      <c r="H254" s="50"/>
    </row>
    <row r="255" spans="1:8" ht="18" customHeight="1">
      <c r="A255" s="50"/>
      <c r="B255" s="50"/>
      <c r="C255" s="50"/>
      <c r="D255" s="50"/>
      <c r="E255" s="50"/>
      <c r="F255" s="50"/>
      <c r="G255" s="50"/>
      <c r="H255" s="50"/>
    </row>
    <row r="256" spans="1:8" ht="18" customHeight="1">
      <c r="A256" s="50"/>
      <c r="B256" s="50"/>
      <c r="C256" s="50"/>
      <c r="D256" s="50"/>
      <c r="E256" s="50"/>
      <c r="F256" s="50"/>
      <c r="G256" s="50"/>
      <c r="H256" s="50"/>
    </row>
    <row r="257" spans="1:8" ht="18" customHeight="1">
      <c r="A257" s="50"/>
      <c r="B257" s="50"/>
      <c r="C257" s="50"/>
      <c r="D257" s="50"/>
      <c r="E257" s="50"/>
      <c r="F257" s="50"/>
      <c r="G257" s="50"/>
      <c r="H257" s="50"/>
    </row>
    <row r="258" spans="1:8" ht="18" customHeight="1">
      <c r="A258" s="50"/>
      <c r="B258" s="50"/>
      <c r="C258" s="50"/>
      <c r="D258" s="50"/>
      <c r="E258" s="50"/>
      <c r="F258" s="50"/>
      <c r="G258" s="50"/>
      <c r="H258" s="50"/>
    </row>
    <row r="259" spans="1:8" ht="18" customHeight="1">
      <c r="A259" s="50"/>
      <c r="B259" s="50"/>
      <c r="C259" s="50"/>
      <c r="D259" s="50"/>
      <c r="E259" s="50"/>
      <c r="F259" s="50"/>
      <c r="G259" s="50"/>
      <c r="H259" s="50"/>
    </row>
    <row r="260" spans="1:8" ht="18" customHeight="1">
      <c r="A260" s="50"/>
      <c r="B260" s="50"/>
      <c r="C260" s="50"/>
      <c r="D260" s="50"/>
      <c r="E260" s="50"/>
      <c r="F260" s="50"/>
      <c r="G260" s="50"/>
      <c r="H260" s="50"/>
    </row>
    <row r="261" spans="1:8" ht="18" customHeight="1">
      <c r="A261" s="50"/>
      <c r="B261" s="50"/>
      <c r="C261" s="50"/>
      <c r="D261" s="50"/>
      <c r="E261" s="50"/>
      <c r="F261" s="50"/>
      <c r="G261" s="50"/>
      <c r="H261" s="50"/>
    </row>
    <row r="262" spans="1:8" ht="18" customHeight="1">
      <c r="A262" s="50"/>
      <c r="B262" s="50"/>
      <c r="C262" s="50"/>
      <c r="D262" s="50"/>
      <c r="E262" s="50"/>
      <c r="F262" s="50"/>
      <c r="G262" s="50"/>
      <c r="H262" s="50"/>
    </row>
    <row r="263" spans="1:8" ht="18" customHeight="1">
      <c r="A263" s="50"/>
      <c r="B263" s="50"/>
      <c r="C263" s="50"/>
      <c r="D263" s="50"/>
      <c r="E263" s="50"/>
      <c r="F263" s="50"/>
      <c r="G263" s="50"/>
      <c r="H263" s="50"/>
    </row>
    <row r="264" spans="1:8" ht="18" customHeight="1">
      <c r="A264" s="50"/>
      <c r="B264" s="50"/>
      <c r="C264" s="50"/>
      <c r="D264" s="50"/>
      <c r="E264" s="50"/>
      <c r="F264" s="50"/>
      <c r="G264" s="50"/>
      <c r="H264" s="50"/>
    </row>
    <row r="265" spans="1:8" ht="18" customHeight="1">
      <c r="A265" s="50"/>
      <c r="B265" s="50"/>
      <c r="C265" s="50"/>
      <c r="D265" s="50"/>
      <c r="E265" s="50"/>
      <c r="F265" s="50"/>
      <c r="G265" s="50"/>
      <c r="H265" s="50"/>
    </row>
    <row r="266" spans="1:8" ht="18" customHeight="1">
      <c r="A266" s="50"/>
      <c r="B266" s="50"/>
      <c r="C266" s="50"/>
      <c r="D266" s="50"/>
      <c r="E266" s="50"/>
      <c r="F266" s="50"/>
      <c r="G266" s="50"/>
      <c r="H266" s="50"/>
    </row>
    <row r="267" spans="1:8" ht="18" customHeight="1">
      <c r="A267" s="50"/>
      <c r="B267" s="50"/>
      <c r="C267" s="50"/>
      <c r="D267" s="50"/>
      <c r="E267" s="50"/>
      <c r="F267" s="50"/>
      <c r="G267" s="50"/>
      <c r="H267" s="50"/>
    </row>
    <row r="268" spans="1:8" ht="18" customHeight="1">
      <c r="A268" s="50"/>
      <c r="B268" s="50"/>
      <c r="C268" s="50"/>
      <c r="D268" s="50"/>
      <c r="E268" s="50"/>
      <c r="F268" s="50"/>
      <c r="G268" s="50"/>
      <c r="H268" s="50"/>
    </row>
    <row r="269" spans="1:8" ht="18" customHeight="1">
      <c r="A269" s="50"/>
      <c r="B269" s="50"/>
      <c r="C269" s="50"/>
      <c r="D269" s="50"/>
      <c r="E269" s="50"/>
      <c r="F269" s="50"/>
      <c r="G269" s="50"/>
      <c r="H269" s="50"/>
    </row>
    <row r="270" spans="1:8" ht="18" customHeight="1">
      <c r="A270" s="50"/>
      <c r="B270" s="50"/>
      <c r="C270" s="50"/>
      <c r="D270" s="50"/>
      <c r="E270" s="50"/>
      <c r="F270" s="50"/>
      <c r="G270" s="50"/>
      <c r="H270" s="50"/>
    </row>
    <row r="271" spans="1:8" ht="18" customHeight="1">
      <c r="A271" s="50"/>
      <c r="B271" s="50"/>
      <c r="C271" s="50"/>
      <c r="D271" s="50"/>
      <c r="E271" s="50"/>
      <c r="F271" s="50"/>
      <c r="G271" s="50"/>
      <c r="H271" s="50"/>
    </row>
    <row r="272" spans="1:8" ht="18" customHeight="1">
      <c r="A272" s="50"/>
      <c r="B272" s="50"/>
      <c r="C272" s="50"/>
      <c r="D272" s="50"/>
      <c r="E272" s="50"/>
      <c r="F272" s="50"/>
      <c r="G272" s="50"/>
      <c r="H272" s="50"/>
    </row>
    <row r="273" spans="1:8" ht="18" customHeight="1">
      <c r="A273" s="50"/>
      <c r="B273" s="50"/>
      <c r="C273" s="50"/>
      <c r="D273" s="50"/>
      <c r="E273" s="50"/>
      <c r="F273" s="50"/>
      <c r="G273" s="50"/>
      <c r="H273" s="50"/>
    </row>
    <row r="274" spans="1:8" ht="18" customHeight="1">
      <c r="A274" s="50"/>
      <c r="B274" s="50"/>
      <c r="C274" s="50"/>
      <c r="D274" s="50"/>
      <c r="E274" s="50"/>
      <c r="F274" s="50"/>
      <c r="G274" s="50"/>
      <c r="H274" s="50"/>
    </row>
    <row r="275" spans="1:8" ht="18" customHeight="1">
      <c r="A275" s="50"/>
      <c r="B275" s="50"/>
      <c r="C275" s="50"/>
      <c r="D275" s="50"/>
      <c r="E275" s="50"/>
      <c r="F275" s="50"/>
      <c r="G275" s="50"/>
      <c r="H275" s="50"/>
    </row>
    <row r="276" spans="1:8" ht="18" customHeight="1">
      <c r="A276" s="50"/>
      <c r="B276" s="50"/>
      <c r="C276" s="50"/>
      <c r="D276" s="50"/>
      <c r="E276" s="50"/>
      <c r="F276" s="50"/>
      <c r="G276" s="50"/>
      <c r="H276" s="50"/>
    </row>
    <row r="277" spans="1:8" ht="18" customHeight="1">
      <c r="A277" s="50"/>
      <c r="B277" s="50"/>
      <c r="C277" s="50"/>
      <c r="D277" s="50"/>
      <c r="E277" s="50"/>
      <c r="F277" s="50"/>
      <c r="G277" s="50"/>
      <c r="H277" s="50"/>
    </row>
    <row r="278" spans="1:8" ht="18" customHeight="1">
      <c r="A278" s="50"/>
      <c r="B278" s="50"/>
      <c r="C278" s="50"/>
      <c r="D278" s="50"/>
      <c r="E278" s="50"/>
      <c r="F278" s="50"/>
      <c r="G278" s="50"/>
      <c r="H278" s="50"/>
    </row>
    <row r="279" spans="1:8" ht="18" customHeight="1">
      <c r="A279" s="50"/>
      <c r="B279" s="50"/>
      <c r="C279" s="50"/>
      <c r="D279" s="50"/>
      <c r="E279" s="50"/>
      <c r="F279" s="50"/>
      <c r="G279" s="50"/>
      <c r="H279" s="50"/>
    </row>
    <row r="280" spans="1:8" ht="18" customHeight="1">
      <c r="A280" s="50"/>
      <c r="B280" s="50"/>
      <c r="C280" s="50"/>
      <c r="D280" s="50"/>
      <c r="E280" s="50"/>
      <c r="F280" s="50"/>
      <c r="G280" s="50"/>
      <c r="H280" s="50"/>
    </row>
    <row r="281" spans="1:8" ht="18" customHeight="1">
      <c r="A281" s="50"/>
      <c r="B281" s="50"/>
      <c r="C281" s="50"/>
      <c r="D281" s="50"/>
      <c r="E281" s="50"/>
      <c r="F281" s="50"/>
      <c r="G281" s="50"/>
      <c r="H281" s="50"/>
    </row>
    <row r="282" spans="1:8" ht="18" customHeight="1">
      <c r="A282" s="50"/>
      <c r="B282" s="50"/>
      <c r="C282" s="50"/>
      <c r="D282" s="50"/>
      <c r="E282" s="50"/>
      <c r="F282" s="50"/>
      <c r="G282" s="50"/>
      <c r="H282" s="50"/>
    </row>
    <row r="283" spans="1:8" ht="18" customHeight="1">
      <c r="A283" s="50"/>
      <c r="B283" s="50"/>
      <c r="C283" s="50"/>
      <c r="D283" s="50"/>
      <c r="E283" s="50"/>
      <c r="F283" s="50"/>
      <c r="G283" s="50"/>
      <c r="H283" s="50"/>
    </row>
    <row r="284" spans="1:8" ht="18" customHeight="1">
      <c r="A284" s="50"/>
      <c r="B284" s="50"/>
      <c r="C284" s="50"/>
      <c r="D284" s="50"/>
      <c r="E284" s="50"/>
      <c r="F284" s="50"/>
      <c r="G284" s="50"/>
      <c r="H284" s="50"/>
    </row>
    <row r="285" spans="1:8" ht="18" customHeight="1">
      <c r="A285" s="50"/>
      <c r="B285" s="50"/>
      <c r="C285" s="50"/>
      <c r="D285" s="50"/>
      <c r="E285" s="50"/>
      <c r="F285" s="50"/>
      <c r="G285" s="50"/>
      <c r="H285" s="50"/>
    </row>
    <row r="286" spans="1:8" ht="18" customHeight="1">
      <c r="A286" s="50"/>
      <c r="B286" s="50"/>
      <c r="C286" s="50"/>
      <c r="D286" s="50"/>
      <c r="E286" s="50"/>
      <c r="F286" s="50"/>
      <c r="G286" s="50"/>
      <c r="H286" s="50"/>
    </row>
    <row r="287" spans="1:8" ht="18" customHeight="1">
      <c r="A287" s="50"/>
      <c r="B287" s="50"/>
      <c r="C287" s="50"/>
      <c r="D287" s="50"/>
      <c r="E287" s="50"/>
      <c r="F287" s="50"/>
      <c r="G287" s="50"/>
      <c r="H287" s="50"/>
    </row>
    <row r="288" spans="1:8" ht="18" customHeight="1">
      <c r="A288" s="50"/>
      <c r="B288" s="50"/>
      <c r="C288" s="50"/>
      <c r="D288" s="50"/>
      <c r="E288" s="50"/>
      <c r="F288" s="50"/>
      <c r="G288" s="50"/>
      <c r="H288" s="50"/>
    </row>
    <row r="289" spans="1:8" ht="18" customHeight="1">
      <c r="A289" s="50"/>
      <c r="B289" s="50"/>
      <c r="C289" s="50"/>
      <c r="D289" s="50"/>
      <c r="E289" s="50"/>
      <c r="F289" s="50"/>
      <c r="G289" s="50"/>
      <c r="H289" s="50"/>
    </row>
    <row r="290" spans="1:8" ht="18" customHeight="1">
      <c r="A290" s="50"/>
      <c r="B290" s="50"/>
      <c r="C290" s="50"/>
      <c r="D290" s="50"/>
      <c r="E290" s="50"/>
      <c r="F290" s="50"/>
      <c r="G290" s="50"/>
      <c r="H290" s="50"/>
    </row>
    <row r="291" spans="1:8" ht="18" customHeight="1">
      <c r="A291" s="50"/>
      <c r="B291" s="50"/>
      <c r="C291" s="50"/>
      <c r="D291" s="50"/>
      <c r="E291" s="50"/>
      <c r="F291" s="50"/>
      <c r="G291" s="50"/>
      <c r="H291" s="50"/>
    </row>
    <row r="292" spans="1:8" ht="18" customHeight="1">
      <c r="A292" s="50"/>
      <c r="B292" s="50"/>
      <c r="C292" s="50"/>
      <c r="D292" s="50"/>
      <c r="E292" s="50"/>
      <c r="F292" s="50"/>
      <c r="G292" s="50"/>
      <c r="H292" s="50"/>
    </row>
    <row r="293" spans="1:8" ht="18" customHeight="1">
      <c r="A293" s="50"/>
      <c r="B293" s="50"/>
      <c r="C293" s="50"/>
      <c r="D293" s="50"/>
      <c r="E293" s="50"/>
      <c r="F293" s="50"/>
      <c r="G293" s="50"/>
      <c r="H293" s="50"/>
    </row>
    <row r="294" spans="1:8" ht="18" customHeight="1">
      <c r="A294" s="50"/>
      <c r="B294" s="50"/>
      <c r="C294" s="50"/>
      <c r="D294" s="50"/>
      <c r="E294" s="50"/>
      <c r="F294" s="50"/>
      <c r="G294" s="50"/>
      <c r="H294" s="50"/>
    </row>
    <row r="295" spans="1:8" ht="18" customHeight="1">
      <c r="A295" s="50"/>
      <c r="B295" s="50"/>
      <c r="C295" s="50"/>
      <c r="D295" s="50"/>
      <c r="E295" s="50"/>
      <c r="F295" s="50"/>
      <c r="G295" s="50"/>
      <c r="H295" s="50"/>
    </row>
    <row r="296" spans="1:8" ht="18" customHeight="1">
      <c r="A296" s="50"/>
      <c r="B296" s="50"/>
      <c r="C296" s="50"/>
      <c r="D296" s="50"/>
      <c r="E296" s="50"/>
      <c r="F296" s="50"/>
      <c r="G296" s="50"/>
      <c r="H296" s="50"/>
    </row>
    <row r="297" spans="1:8" ht="18" customHeight="1">
      <c r="A297" s="50"/>
      <c r="B297" s="50"/>
      <c r="C297" s="50"/>
      <c r="D297" s="50"/>
      <c r="E297" s="50"/>
      <c r="F297" s="50"/>
      <c r="G297" s="50"/>
      <c r="H297" s="50"/>
    </row>
    <row r="298" spans="1:8" ht="18" customHeight="1">
      <c r="A298" s="50"/>
      <c r="B298" s="50"/>
      <c r="C298" s="50"/>
      <c r="D298" s="50"/>
      <c r="E298" s="50"/>
      <c r="F298" s="50"/>
      <c r="G298" s="50"/>
      <c r="H298" s="50"/>
    </row>
    <row r="299" spans="1:8" ht="18" customHeight="1">
      <c r="A299" s="50"/>
      <c r="B299" s="50"/>
      <c r="C299" s="50"/>
      <c r="D299" s="50"/>
      <c r="E299" s="50"/>
      <c r="F299" s="50"/>
      <c r="G299" s="50"/>
      <c r="H299" s="50"/>
    </row>
    <row r="300" spans="1:8" ht="18" customHeight="1">
      <c r="A300" s="50"/>
      <c r="B300" s="50"/>
      <c r="C300" s="50"/>
      <c r="D300" s="50"/>
      <c r="E300" s="50"/>
      <c r="F300" s="50"/>
      <c r="G300" s="50"/>
      <c r="H300" s="50"/>
    </row>
    <row r="301" spans="1:8" ht="18" customHeight="1">
      <c r="A301" s="50"/>
      <c r="B301" s="50"/>
      <c r="C301" s="50"/>
      <c r="D301" s="50"/>
      <c r="E301" s="50"/>
      <c r="F301" s="50"/>
      <c r="G301" s="50"/>
      <c r="H301" s="50"/>
    </row>
    <row r="302" spans="1:8" ht="18" customHeight="1">
      <c r="A302" s="50"/>
      <c r="B302" s="50"/>
      <c r="C302" s="50"/>
      <c r="D302" s="50"/>
      <c r="E302" s="50"/>
      <c r="F302" s="50"/>
      <c r="G302" s="50"/>
      <c r="H302" s="50"/>
    </row>
    <row r="303" spans="1:8" ht="18" customHeight="1">
      <c r="A303" s="50"/>
      <c r="B303" s="50"/>
      <c r="C303" s="50"/>
      <c r="D303" s="50"/>
      <c r="E303" s="50"/>
      <c r="F303" s="50"/>
      <c r="G303" s="50"/>
      <c r="H303" s="50"/>
    </row>
    <row r="304" spans="1:8" ht="18" customHeight="1">
      <c r="A304" s="50"/>
      <c r="B304" s="50"/>
      <c r="C304" s="50"/>
      <c r="D304" s="50"/>
      <c r="E304" s="50"/>
      <c r="F304" s="50"/>
      <c r="G304" s="50"/>
      <c r="H304" s="50"/>
    </row>
    <row r="305" spans="1:8" ht="18" customHeight="1">
      <c r="A305" s="50"/>
      <c r="B305" s="50"/>
      <c r="C305" s="50"/>
      <c r="D305" s="50"/>
      <c r="E305" s="50"/>
      <c r="F305" s="50"/>
      <c r="G305" s="50"/>
      <c r="H305" s="50"/>
    </row>
    <row r="306" spans="1:8" ht="18" customHeight="1">
      <c r="A306" s="50"/>
      <c r="B306" s="50"/>
      <c r="C306" s="50"/>
      <c r="D306" s="50"/>
      <c r="E306" s="50"/>
      <c r="F306" s="50"/>
      <c r="G306" s="50"/>
      <c r="H306" s="50"/>
    </row>
    <row r="307" spans="1:8" ht="18" customHeight="1">
      <c r="A307" s="50"/>
      <c r="B307" s="50"/>
      <c r="C307" s="50"/>
      <c r="D307" s="50"/>
      <c r="E307" s="50"/>
      <c r="F307" s="50"/>
      <c r="G307" s="50"/>
      <c r="H307" s="50"/>
    </row>
    <row r="308" spans="1:8" ht="18" customHeight="1">
      <c r="A308" s="50"/>
      <c r="B308" s="50"/>
      <c r="C308" s="50"/>
      <c r="D308" s="50"/>
      <c r="E308" s="50"/>
      <c r="F308" s="50"/>
      <c r="G308" s="50"/>
      <c r="H308" s="50"/>
    </row>
    <row r="309" spans="1:8" ht="18" customHeight="1">
      <c r="A309" s="50"/>
      <c r="B309" s="50"/>
      <c r="C309" s="50"/>
      <c r="D309" s="50"/>
      <c r="E309" s="50"/>
      <c r="F309" s="50"/>
      <c r="G309" s="50"/>
      <c r="H309" s="50"/>
    </row>
    <row r="310" spans="1:8" ht="18" customHeight="1">
      <c r="A310" s="50"/>
      <c r="B310" s="50"/>
      <c r="C310" s="50"/>
      <c r="D310" s="50"/>
      <c r="E310" s="50"/>
      <c r="F310" s="50"/>
      <c r="G310" s="50"/>
      <c r="H310" s="50"/>
    </row>
    <row r="311" spans="1:8" ht="18" customHeight="1">
      <c r="A311" s="50"/>
      <c r="B311" s="50"/>
      <c r="C311" s="50"/>
      <c r="D311" s="50"/>
      <c r="E311" s="50"/>
      <c r="F311" s="50"/>
      <c r="G311" s="50"/>
      <c r="H311" s="50"/>
    </row>
    <row r="312" spans="1:8" ht="18" customHeight="1">
      <c r="A312" s="50"/>
      <c r="B312" s="50"/>
      <c r="C312" s="50"/>
      <c r="D312" s="50"/>
      <c r="E312" s="50"/>
      <c r="F312" s="50"/>
      <c r="G312" s="50"/>
      <c r="H312" s="50"/>
    </row>
    <row r="313" spans="1:8" ht="18" customHeight="1">
      <c r="A313" s="50"/>
      <c r="B313" s="50"/>
      <c r="C313" s="50"/>
      <c r="D313" s="50"/>
      <c r="E313" s="50"/>
      <c r="F313" s="50"/>
      <c r="G313" s="50"/>
      <c r="H313" s="50"/>
    </row>
    <row r="314" spans="1:8" ht="18" customHeight="1">
      <c r="A314" s="50"/>
      <c r="B314" s="50"/>
      <c r="C314" s="50"/>
      <c r="D314" s="50"/>
      <c r="E314" s="50"/>
      <c r="F314" s="50"/>
      <c r="G314" s="50"/>
      <c r="H314" s="50"/>
    </row>
    <row r="315" spans="1:8" ht="18" customHeight="1">
      <c r="A315" s="50"/>
      <c r="B315" s="50"/>
      <c r="C315" s="50"/>
      <c r="D315" s="50"/>
      <c r="E315" s="50"/>
      <c r="F315" s="50"/>
      <c r="G315" s="50"/>
      <c r="H315" s="50"/>
    </row>
    <row r="316" spans="1:8" ht="18" customHeight="1">
      <c r="A316" s="50"/>
      <c r="B316" s="50"/>
      <c r="C316" s="50"/>
      <c r="D316" s="50"/>
      <c r="E316" s="50"/>
      <c r="F316" s="50"/>
      <c r="G316" s="50"/>
      <c r="H316" s="50"/>
    </row>
    <row r="317" spans="1:8" ht="18" customHeight="1">
      <c r="A317" s="50"/>
      <c r="B317" s="50"/>
      <c r="C317" s="50"/>
      <c r="D317" s="50"/>
      <c r="E317" s="50"/>
      <c r="F317" s="50"/>
      <c r="G317" s="50"/>
      <c r="H317" s="50"/>
    </row>
    <row r="318" spans="1:8" ht="18" customHeight="1">
      <c r="A318" s="50"/>
      <c r="B318" s="50"/>
      <c r="C318" s="50"/>
      <c r="D318" s="50"/>
      <c r="E318" s="50"/>
      <c r="F318" s="50"/>
      <c r="G318" s="50"/>
      <c r="H318" s="50"/>
    </row>
    <row r="319" spans="1:8" ht="18" customHeight="1">
      <c r="A319" s="50"/>
      <c r="B319" s="50"/>
      <c r="C319" s="50"/>
      <c r="D319" s="50"/>
      <c r="E319" s="50"/>
      <c r="F319" s="50"/>
      <c r="G319" s="50"/>
      <c r="H319" s="50"/>
    </row>
    <row r="320" spans="1:8" ht="18" customHeight="1">
      <c r="A320" s="50"/>
      <c r="B320" s="50"/>
      <c r="C320" s="50"/>
      <c r="D320" s="50"/>
      <c r="E320" s="50"/>
      <c r="F320" s="50"/>
      <c r="G320" s="50"/>
      <c r="H320" s="50"/>
    </row>
    <row r="321" spans="1:8" ht="18" customHeight="1">
      <c r="A321" s="50"/>
      <c r="B321" s="50"/>
      <c r="C321" s="50"/>
      <c r="D321" s="50"/>
      <c r="E321" s="50"/>
      <c r="F321" s="50"/>
      <c r="G321" s="50"/>
      <c r="H321" s="50"/>
    </row>
    <row r="322" spans="1:8" ht="18" customHeight="1">
      <c r="A322" s="50"/>
      <c r="B322" s="50"/>
      <c r="C322" s="50"/>
      <c r="D322" s="50"/>
      <c r="E322" s="50"/>
      <c r="F322" s="50"/>
      <c r="G322" s="50"/>
      <c r="H322" s="50"/>
    </row>
    <row r="323" spans="1:8" ht="18" customHeight="1">
      <c r="A323" s="50"/>
      <c r="B323" s="50"/>
      <c r="C323" s="50"/>
      <c r="D323" s="50"/>
      <c r="E323" s="50"/>
      <c r="F323" s="50"/>
      <c r="G323" s="50"/>
      <c r="H323" s="50"/>
    </row>
    <row r="324" spans="1:8" ht="18" customHeight="1">
      <c r="A324" s="50"/>
      <c r="B324" s="50"/>
      <c r="C324" s="50"/>
      <c r="D324" s="50"/>
      <c r="E324" s="50"/>
      <c r="F324" s="50"/>
      <c r="G324" s="50"/>
      <c r="H324" s="50"/>
    </row>
    <row r="325" spans="1:8" ht="18" customHeight="1">
      <c r="A325" s="50"/>
      <c r="B325" s="50"/>
      <c r="C325" s="50"/>
      <c r="D325" s="50"/>
      <c r="E325" s="50"/>
      <c r="F325" s="50"/>
      <c r="G325" s="50"/>
      <c r="H325" s="50"/>
    </row>
    <row r="326" spans="1:8" ht="18" customHeight="1">
      <c r="A326" s="50"/>
      <c r="B326" s="50"/>
      <c r="C326" s="50"/>
      <c r="D326" s="50"/>
      <c r="E326" s="50"/>
      <c r="F326" s="50"/>
      <c r="G326" s="50"/>
      <c r="H326" s="50"/>
    </row>
    <row r="327" spans="1:8" ht="18" customHeight="1">
      <c r="A327" s="50"/>
      <c r="B327" s="50"/>
      <c r="C327" s="50"/>
      <c r="D327" s="50"/>
      <c r="E327" s="50"/>
      <c r="F327" s="50"/>
      <c r="G327" s="50"/>
      <c r="H327" s="50"/>
    </row>
    <row r="328" spans="1:8" ht="18" customHeight="1">
      <c r="A328" s="50"/>
      <c r="B328" s="50"/>
      <c r="C328" s="50"/>
      <c r="D328" s="50"/>
      <c r="E328" s="50"/>
      <c r="F328" s="50"/>
      <c r="G328" s="50"/>
      <c r="H328" s="50"/>
    </row>
    <row r="329" spans="1:8" ht="18" customHeight="1">
      <c r="A329" s="50"/>
      <c r="B329" s="50"/>
      <c r="C329" s="50"/>
      <c r="D329" s="50"/>
      <c r="E329" s="50"/>
      <c r="F329" s="50"/>
      <c r="G329" s="50"/>
      <c r="H329" s="50"/>
    </row>
    <row r="330" spans="1:8" ht="18" customHeight="1">
      <c r="A330" s="50"/>
      <c r="B330" s="50"/>
      <c r="C330" s="50"/>
      <c r="D330" s="50"/>
      <c r="E330" s="50"/>
      <c r="F330" s="50"/>
      <c r="G330" s="50"/>
      <c r="H330" s="50"/>
    </row>
    <row r="331" spans="1:8" ht="18" customHeight="1">
      <c r="A331" s="50"/>
      <c r="B331" s="50"/>
      <c r="C331" s="50"/>
      <c r="D331" s="50"/>
      <c r="E331" s="50"/>
      <c r="F331" s="50"/>
      <c r="G331" s="50"/>
      <c r="H331" s="50"/>
    </row>
    <row r="332" spans="1:8" ht="18" customHeight="1">
      <c r="A332" s="50"/>
      <c r="B332" s="50"/>
      <c r="C332" s="50"/>
      <c r="D332" s="50"/>
      <c r="E332" s="50"/>
      <c r="F332" s="50"/>
      <c r="G332" s="50"/>
      <c r="H332" s="50"/>
    </row>
    <row r="333" spans="1:8" ht="18" customHeight="1">
      <c r="A333" s="50"/>
      <c r="B333" s="50"/>
      <c r="C333" s="50"/>
      <c r="D333" s="50"/>
      <c r="E333" s="50"/>
      <c r="F333" s="50"/>
      <c r="G333" s="50"/>
      <c r="H333" s="50"/>
    </row>
    <row r="334" spans="1:8" ht="18" customHeight="1">
      <c r="A334" s="50"/>
      <c r="B334" s="50"/>
      <c r="C334" s="50"/>
      <c r="D334" s="50"/>
      <c r="E334" s="50"/>
      <c r="F334" s="50"/>
      <c r="G334" s="50"/>
      <c r="H334" s="50"/>
    </row>
    <row r="335" spans="1:8" ht="18" customHeight="1">
      <c r="A335" s="50"/>
      <c r="B335" s="50"/>
      <c r="C335" s="50"/>
      <c r="D335" s="50"/>
      <c r="E335" s="50"/>
      <c r="F335" s="50"/>
      <c r="G335" s="50"/>
      <c r="H335" s="50"/>
    </row>
    <row r="336" spans="1:8" ht="18" customHeight="1">
      <c r="A336" s="50"/>
      <c r="B336" s="50"/>
      <c r="C336" s="50"/>
      <c r="D336" s="50"/>
      <c r="E336" s="50"/>
      <c r="F336" s="50"/>
      <c r="G336" s="50"/>
      <c r="H336" s="50"/>
    </row>
    <row r="337" spans="1:8" ht="18" customHeight="1">
      <c r="A337" s="50"/>
      <c r="B337" s="50"/>
      <c r="C337" s="50"/>
      <c r="D337" s="50"/>
      <c r="E337" s="50"/>
      <c r="F337" s="50"/>
      <c r="G337" s="50"/>
      <c r="H337" s="50"/>
    </row>
    <row r="338" spans="1:8" ht="18" customHeight="1">
      <c r="A338" s="50"/>
      <c r="B338" s="50"/>
      <c r="C338" s="50"/>
      <c r="D338" s="50"/>
      <c r="E338" s="50"/>
      <c r="F338" s="50"/>
      <c r="G338" s="50"/>
      <c r="H338" s="50"/>
    </row>
    <row r="339" spans="1:8" ht="18" customHeight="1">
      <c r="A339" s="50"/>
      <c r="B339" s="50"/>
      <c r="C339" s="50"/>
      <c r="D339" s="50"/>
      <c r="E339" s="50"/>
      <c r="F339" s="50"/>
      <c r="G339" s="50"/>
      <c r="H339" s="50"/>
    </row>
    <row r="340" spans="1:8" ht="18" customHeight="1">
      <c r="A340" s="50"/>
      <c r="B340" s="50"/>
      <c r="C340" s="50"/>
      <c r="D340" s="50"/>
      <c r="E340" s="50"/>
      <c r="F340" s="50"/>
      <c r="G340" s="50"/>
      <c r="H340" s="50"/>
    </row>
    <row r="341" spans="1:8" ht="18" customHeight="1">
      <c r="A341" s="50"/>
      <c r="B341" s="50"/>
      <c r="C341" s="50"/>
      <c r="D341" s="50"/>
      <c r="E341" s="50"/>
      <c r="F341" s="50"/>
      <c r="G341" s="50"/>
      <c r="H341" s="50"/>
    </row>
    <row r="342" spans="1:8" ht="18" customHeight="1">
      <c r="A342" s="50"/>
      <c r="B342" s="50"/>
      <c r="C342" s="50"/>
      <c r="D342" s="50"/>
      <c r="E342" s="50"/>
      <c r="F342" s="50"/>
      <c r="G342" s="50"/>
      <c r="H342" s="50"/>
    </row>
    <row r="343" spans="1:8" ht="18" customHeight="1">
      <c r="A343" s="50"/>
      <c r="B343" s="50"/>
      <c r="C343" s="50"/>
      <c r="D343" s="50"/>
      <c r="E343" s="50"/>
      <c r="F343" s="50"/>
      <c r="G343" s="50"/>
      <c r="H343" s="50"/>
    </row>
    <row r="344" spans="1:8" ht="18" customHeight="1">
      <c r="A344" s="50"/>
      <c r="B344" s="50"/>
      <c r="C344" s="50"/>
      <c r="D344" s="50"/>
      <c r="E344" s="50"/>
      <c r="F344" s="50"/>
      <c r="G344" s="50"/>
      <c r="H344" s="50"/>
    </row>
    <row r="345" spans="1:8" ht="18" customHeight="1">
      <c r="A345" s="50"/>
      <c r="B345" s="50"/>
      <c r="C345" s="50"/>
      <c r="D345" s="50"/>
      <c r="E345" s="50"/>
      <c r="F345" s="50"/>
      <c r="G345" s="50"/>
      <c r="H345" s="50"/>
    </row>
    <row r="346" spans="1:8" ht="18" customHeight="1">
      <c r="A346" s="50"/>
      <c r="B346" s="50"/>
      <c r="C346" s="50"/>
      <c r="D346" s="50"/>
      <c r="E346" s="50"/>
      <c r="F346" s="50"/>
      <c r="G346" s="50"/>
      <c r="H346" s="50"/>
    </row>
    <row r="347" spans="1:8" ht="18" customHeight="1">
      <c r="A347" s="50"/>
      <c r="B347" s="50"/>
      <c r="C347" s="50"/>
      <c r="D347" s="50"/>
      <c r="E347" s="50"/>
      <c r="F347" s="50"/>
      <c r="G347" s="50"/>
      <c r="H347" s="50"/>
    </row>
    <row r="348" spans="1:8" ht="18" customHeight="1">
      <c r="A348" s="50"/>
      <c r="B348" s="50"/>
      <c r="C348" s="50"/>
      <c r="D348" s="50"/>
      <c r="E348" s="50"/>
      <c r="F348" s="50"/>
      <c r="G348" s="50"/>
      <c r="H348" s="50"/>
    </row>
    <row r="349" spans="1:8" ht="18" customHeight="1">
      <c r="A349" s="50"/>
      <c r="B349" s="50"/>
      <c r="C349" s="50"/>
      <c r="D349" s="50"/>
      <c r="E349" s="50"/>
      <c r="F349" s="50"/>
      <c r="G349" s="50"/>
      <c r="H349" s="50"/>
    </row>
    <row r="350" spans="1:8" ht="18" customHeight="1">
      <c r="A350" s="50"/>
      <c r="B350" s="50"/>
      <c r="C350" s="50"/>
      <c r="D350" s="50"/>
      <c r="E350" s="50"/>
      <c r="F350" s="50"/>
      <c r="G350" s="50"/>
      <c r="H350" s="50"/>
    </row>
    <row r="351" spans="1:8" ht="18" customHeight="1">
      <c r="A351" s="50"/>
      <c r="B351" s="50"/>
      <c r="C351" s="50"/>
      <c r="D351" s="50"/>
      <c r="E351" s="50"/>
      <c r="F351" s="50"/>
      <c r="G351" s="50"/>
      <c r="H351" s="50"/>
    </row>
    <row r="352" spans="1:8" ht="18" customHeight="1">
      <c r="A352" s="50"/>
      <c r="B352" s="50"/>
      <c r="C352" s="50"/>
      <c r="D352" s="50"/>
      <c r="E352" s="50"/>
      <c r="F352" s="50"/>
      <c r="G352" s="50"/>
      <c r="H352" s="50"/>
    </row>
    <row r="353" spans="1:8" ht="18" customHeight="1">
      <c r="A353" s="50"/>
      <c r="B353" s="50"/>
      <c r="C353" s="50"/>
      <c r="D353" s="50"/>
      <c r="E353" s="50"/>
      <c r="F353" s="50"/>
      <c r="G353" s="50"/>
      <c r="H353" s="50"/>
    </row>
    <row r="354" spans="1:8" ht="18" customHeight="1">
      <c r="A354" s="50"/>
      <c r="B354" s="50"/>
      <c r="C354" s="50"/>
      <c r="D354" s="50"/>
      <c r="E354" s="50"/>
      <c r="F354" s="50"/>
      <c r="G354" s="50"/>
      <c r="H354" s="50"/>
    </row>
    <row r="355" spans="1:8" ht="18" customHeight="1">
      <c r="A355" s="50"/>
      <c r="B355" s="50"/>
      <c r="C355" s="50"/>
      <c r="D355" s="50"/>
      <c r="E355" s="50"/>
      <c r="F355" s="50"/>
      <c r="G355" s="50"/>
      <c r="H355" s="50"/>
    </row>
    <row r="356" spans="1:8" ht="18" customHeight="1">
      <c r="A356" s="50"/>
      <c r="B356" s="50"/>
      <c r="C356" s="50"/>
      <c r="D356" s="50"/>
      <c r="E356" s="50"/>
      <c r="F356" s="50"/>
      <c r="G356" s="50"/>
      <c r="H356" s="50"/>
    </row>
    <row r="357" spans="1:8" ht="18" customHeight="1">
      <c r="A357" s="50"/>
      <c r="B357" s="50"/>
      <c r="C357" s="50"/>
      <c r="D357" s="50"/>
      <c r="E357" s="50"/>
      <c r="F357" s="50"/>
      <c r="G357" s="50"/>
      <c r="H357" s="50"/>
    </row>
    <row r="358" spans="1:8" ht="18" customHeight="1">
      <c r="A358" s="50"/>
      <c r="B358" s="50"/>
      <c r="C358" s="50"/>
      <c r="D358" s="50"/>
      <c r="E358" s="50"/>
      <c r="F358" s="50"/>
      <c r="G358" s="50"/>
      <c r="H358" s="50"/>
    </row>
    <row r="359" spans="1:8" ht="18" customHeight="1">
      <c r="A359" s="50"/>
      <c r="B359" s="50"/>
      <c r="C359" s="50"/>
      <c r="D359" s="50"/>
      <c r="E359" s="50"/>
      <c r="F359" s="50"/>
      <c r="G359" s="50"/>
      <c r="H359" s="50"/>
    </row>
    <row r="360" spans="1:8" ht="18" customHeight="1">
      <c r="A360" s="50"/>
      <c r="B360" s="50"/>
      <c r="C360" s="50"/>
      <c r="D360" s="50"/>
      <c r="E360" s="50"/>
      <c r="F360" s="50"/>
      <c r="G360" s="50"/>
      <c r="H360" s="50"/>
    </row>
    <row r="361" spans="1:8" ht="18" customHeight="1">
      <c r="A361" s="50"/>
      <c r="B361" s="50"/>
      <c r="C361" s="50"/>
      <c r="D361" s="50"/>
      <c r="E361" s="50"/>
      <c r="F361" s="50"/>
      <c r="G361" s="50"/>
      <c r="H361" s="50"/>
    </row>
    <row r="362" spans="1:8" ht="18" customHeight="1">
      <c r="A362" s="50"/>
      <c r="B362" s="50"/>
      <c r="C362" s="50"/>
      <c r="D362" s="50"/>
      <c r="E362" s="50"/>
      <c r="F362" s="50"/>
      <c r="G362" s="50"/>
      <c r="H362" s="50"/>
    </row>
    <row r="363" spans="1:8" ht="18" customHeight="1">
      <c r="A363" s="50"/>
      <c r="B363" s="50"/>
      <c r="C363" s="50"/>
      <c r="D363" s="50"/>
      <c r="E363" s="50"/>
      <c r="F363" s="50"/>
      <c r="G363" s="50"/>
      <c r="H363" s="50"/>
    </row>
    <row r="364" spans="1:8" ht="18" customHeight="1">
      <c r="A364" s="50"/>
      <c r="B364" s="50"/>
      <c r="C364" s="50"/>
      <c r="D364" s="50"/>
      <c r="E364" s="50"/>
      <c r="F364" s="50"/>
      <c r="G364" s="50"/>
      <c r="H364" s="50"/>
    </row>
    <row r="365" spans="1:8" ht="18" customHeight="1">
      <c r="A365" s="50"/>
      <c r="B365" s="50"/>
      <c r="C365" s="50"/>
      <c r="D365" s="50"/>
      <c r="E365" s="50"/>
      <c r="F365" s="50"/>
      <c r="G365" s="50"/>
      <c r="H365" s="50"/>
    </row>
    <row r="366" spans="1:8" ht="18" customHeight="1">
      <c r="A366" s="50"/>
      <c r="B366" s="50"/>
      <c r="C366" s="50"/>
      <c r="D366" s="50"/>
      <c r="E366" s="50"/>
      <c r="F366" s="50"/>
      <c r="G366" s="50"/>
      <c r="H366" s="50"/>
    </row>
    <row r="367" spans="1:8" ht="18" customHeight="1">
      <c r="A367" s="50"/>
      <c r="B367" s="50"/>
      <c r="C367" s="50"/>
      <c r="D367" s="50"/>
      <c r="E367" s="50"/>
      <c r="F367" s="50"/>
      <c r="G367" s="50"/>
      <c r="H367" s="50"/>
    </row>
    <row r="368" spans="1:8" ht="18" customHeight="1">
      <c r="A368" s="50"/>
      <c r="B368" s="50"/>
      <c r="C368" s="50"/>
      <c r="D368" s="50"/>
      <c r="E368" s="50"/>
      <c r="F368" s="50"/>
      <c r="G368" s="50"/>
      <c r="H368" s="50"/>
    </row>
    <row r="369" spans="1:8" ht="18" customHeight="1">
      <c r="A369" s="50"/>
      <c r="B369" s="50"/>
      <c r="C369" s="50"/>
      <c r="D369" s="50"/>
      <c r="E369" s="50"/>
      <c r="F369" s="50"/>
      <c r="G369" s="50"/>
      <c r="H369" s="50"/>
    </row>
    <row r="370" spans="1:8" ht="18" customHeight="1">
      <c r="A370" s="50"/>
      <c r="B370" s="50"/>
      <c r="C370" s="50"/>
      <c r="D370" s="50"/>
      <c r="E370" s="50"/>
      <c r="F370" s="50"/>
      <c r="G370" s="50"/>
      <c r="H370" s="50"/>
    </row>
    <row r="371" spans="1:8" ht="18" customHeight="1">
      <c r="A371" s="50"/>
      <c r="B371" s="50"/>
      <c r="C371" s="50"/>
      <c r="D371" s="50"/>
      <c r="E371" s="50"/>
      <c r="F371" s="50"/>
      <c r="G371" s="50"/>
      <c r="H371" s="50"/>
    </row>
    <row r="372" spans="1:8" ht="18" customHeight="1">
      <c r="A372" s="50"/>
      <c r="B372" s="50"/>
      <c r="C372" s="50"/>
      <c r="D372" s="50"/>
      <c r="E372" s="50"/>
      <c r="F372" s="50"/>
      <c r="G372" s="50"/>
      <c r="H372" s="50"/>
    </row>
  </sheetData>
  <mergeCells count="27">
    <mergeCell ref="B64:C64"/>
    <mergeCell ref="A88:C88"/>
    <mergeCell ref="C3:D3"/>
    <mergeCell ref="B44:C44"/>
    <mergeCell ref="A51:C51"/>
    <mergeCell ref="B52:C52"/>
    <mergeCell ref="A56:C56"/>
    <mergeCell ref="B57:C57"/>
    <mergeCell ref="B59:C59"/>
    <mergeCell ref="B25:C25"/>
    <mergeCell ref="A32:C32"/>
    <mergeCell ref="B33:C33"/>
    <mergeCell ref="A38:C38"/>
    <mergeCell ref="B39:C39"/>
    <mergeCell ref="A43:C43"/>
    <mergeCell ref="A6:C6"/>
    <mergeCell ref="B7:C7"/>
    <mergeCell ref="B15:C15"/>
    <mergeCell ref="A21:C21"/>
    <mergeCell ref="B22:C22"/>
    <mergeCell ref="A24:C24"/>
    <mergeCell ref="A2:H2"/>
    <mergeCell ref="A4:C4"/>
    <mergeCell ref="D4:D5"/>
    <mergeCell ref="E4:E5"/>
    <mergeCell ref="F4:F5"/>
    <mergeCell ref="G4:H5"/>
  </mergeCells>
  <phoneticPr fontId="9" type="noConversion"/>
  <printOptions horizontalCentered="1"/>
  <pageMargins left="0.35433070866141736" right="0.31496062992125984" top="1.0236220472440944" bottom="0.82677165354330717" header="0.51181102362204722" footer="0.31496062992125984"/>
  <pageSetup paperSize="9" scale="70" orientation="portrait" r:id="rId1"/>
  <headerFooter alignWithMargins="0"/>
  <rowBreaks count="1" manualBreakCount="1">
    <brk id="47" max="7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view="pageBreakPreview" topLeftCell="A40" zoomScaleNormal="100" zoomScaleSheetLayoutView="100" workbookViewId="0">
      <selection activeCell="G172" sqref="G172"/>
    </sheetView>
  </sheetViews>
  <sheetFormatPr defaultColWidth="10" defaultRowHeight="18" customHeight="1"/>
  <cols>
    <col min="1" max="1" width="3.75" style="74" customWidth="1"/>
    <col min="2" max="2" width="3.875" style="74" customWidth="1"/>
    <col min="3" max="3" width="12.375" style="74" customWidth="1"/>
    <col min="4" max="4" width="9.75" style="74" customWidth="1"/>
    <col min="5" max="5" width="10.375" style="74" customWidth="1"/>
    <col min="6" max="6" width="11.375" style="74" customWidth="1"/>
    <col min="7" max="7" width="42.5" style="74" customWidth="1"/>
    <col min="8" max="8" width="12.625" style="74" customWidth="1"/>
    <col min="9" max="9" width="11.125" style="74" bestFit="1" customWidth="1"/>
    <col min="10" max="16384" width="10" style="74"/>
  </cols>
  <sheetData>
    <row r="1" spans="1:8" ht="18" customHeight="1">
      <c r="C1" s="344" t="s">
        <v>187</v>
      </c>
      <c r="D1" s="344"/>
    </row>
    <row r="2" spans="1:8" ht="37.5" customHeight="1">
      <c r="A2" s="323" t="s">
        <v>239</v>
      </c>
      <c r="B2" s="323"/>
      <c r="C2" s="323"/>
      <c r="D2" s="323"/>
      <c r="E2" s="323"/>
      <c r="F2" s="323"/>
      <c r="G2" s="323"/>
      <c r="H2" s="323"/>
    </row>
    <row r="3" spans="1:8" s="75" customFormat="1" ht="24.95" customHeight="1">
      <c r="A3" s="174" t="s">
        <v>50</v>
      </c>
      <c r="B3" s="171"/>
      <c r="C3" s="339" t="s">
        <v>272</v>
      </c>
      <c r="D3" s="340"/>
      <c r="E3" s="73"/>
      <c r="F3" s="73"/>
      <c r="H3" s="48" t="s">
        <v>57</v>
      </c>
    </row>
    <row r="4" spans="1:8" s="75" customFormat="1" ht="24.95" customHeight="1">
      <c r="A4" s="324" t="s">
        <v>8</v>
      </c>
      <c r="B4" s="325"/>
      <c r="C4" s="326"/>
      <c r="D4" s="327" t="s">
        <v>157</v>
      </c>
      <c r="E4" s="327" t="s">
        <v>158</v>
      </c>
      <c r="F4" s="327" t="s">
        <v>58</v>
      </c>
      <c r="G4" s="327" t="s">
        <v>191</v>
      </c>
      <c r="H4" s="328"/>
    </row>
    <row r="5" spans="1:8" s="75" customFormat="1" ht="24.95" customHeight="1">
      <c r="A5" s="51" t="s">
        <v>5</v>
      </c>
      <c r="B5" s="51" t="s">
        <v>6</v>
      </c>
      <c r="C5" s="51" t="s">
        <v>7</v>
      </c>
      <c r="D5" s="328"/>
      <c r="E5" s="328"/>
      <c r="F5" s="328"/>
      <c r="G5" s="328"/>
      <c r="H5" s="328"/>
    </row>
    <row r="6" spans="1:8" s="75" customFormat="1" ht="20.100000000000001" customHeight="1">
      <c r="A6" s="342" t="s">
        <v>109</v>
      </c>
      <c r="B6" s="342"/>
      <c r="C6" s="342"/>
      <c r="D6" s="214">
        <f>D7</f>
        <v>47972030</v>
      </c>
      <c r="E6" s="214">
        <f>E7</f>
        <v>52089000</v>
      </c>
      <c r="F6" s="215">
        <f t="shared" ref="F6:F12" si="0">SUM(D6-E6)</f>
        <v>-4116970</v>
      </c>
      <c r="G6" s="135"/>
      <c r="H6" s="80"/>
    </row>
    <row r="7" spans="1:8" s="75" customFormat="1" ht="20.100000000000001" customHeight="1">
      <c r="A7" s="81"/>
      <c r="B7" s="341" t="s">
        <v>109</v>
      </c>
      <c r="C7" s="341"/>
      <c r="D7" s="216">
        <f>SUM(D8:D13)</f>
        <v>47972030</v>
      </c>
      <c r="E7" s="216">
        <f>SUM(E8:E13)</f>
        <v>52089000</v>
      </c>
      <c r="F7" s="217">
        <f>SUM(D7-E7)</f>
        <v>-4116970</v>
      </c>
      <c r="G7" s="135"/>
      <c r="H7" s="82"/>
    </row>
    <row r="8" spans="1:8" s="75" customFormat="1" ht="24">
      <c r="A8" s="83"/>
      <c r="B8" s="144"/>
      <c r="C8" s="144" t="s">
        <v>110</v>
      </c>
      <c r="D8" s="218">
        <f>H9</f>
        <v>31380600</v>
      </c>
      <c r="E8" s="218">
        <v>34581000</v>
      </c>
      <c r="F8" s="219">
        <f>SUM(D8-E8)</f>
        <v>-3200400</v>
      </c>
      <c r="G8" s="134" t="s">
        <v>390</v>
      </c>
      <c r="H8" s="145">
        <v>31380600</v>
      </c>
    </row>
    <row r="9" spans="1:8" s="75" customFormat="1" ht="20.100000000000001" customHeight="1">
      <c r="A9" s="83"/>
      <c r="B9" s="83"/>
      <c r="C9" s="123"/>
      <c r="D9" s="214"/>
      <c r="E9" s="214"/>
      <c r="F9" s="215"/>
      <c r="G9" s="140" t="s">
        <v>4</v>
      </c>
      <c r="H9" s="80">
        <f>H8</f>
        <v>31380600</v>
      </c>
    </row>
    <row r="10" spans="1:8" s="75" customFormat="1" ht="20.100000000000001" customHeight="1">
      <c r="A10" s="83"/>
      <c r="B10" s="83"/>
      <c r="C10" s="81" t="s">
        <v>111</v>
      </c>
      <c r="D10" s="220">
        <f>H10</f>
        <v>13992630</v>
      </c>
      <c r="E10" s="220">
        <v>14654000</v>
      </c>
      <c r="F10" s="221">
        <f t="shared" si="0"/>
        <v>-661370</v>
      </c>
      <c r="G10" s="137"/>
      <c r="H10" s="71">
        <v>13992630</v>
      </c>
    </row>
    <row r="11" spans="1:8" s="75" customFormat="1" ht="20.100000000000001" customHeight="1">
      <c r="A11" s="83"/>
      <c r="B11" s="83"/>
      <c r="C11" s="81" t="s">
        <v>112</v>
      </c>
      <c r="D11" s="220">
        <f>H11</f>
        <v>0</v>
      </c>
      <c r="E11" s="220">
        <v>0</v>
      </c>
      <c r="F11" s="221">
        <f t="shared" si="0"/>
        <v>0</v>
      </c>
      <c r="G11" s="137"/>
      <c r="H11" s="71"/>
    </row>
    <row r="12" spans="1:8" s="75" customFormat="1" ht="24">
      <c r="A12" s="83"/>
      <c r="B12" s="83"/>
      <c r="C12" s="81" t="s">
        <v>113</v>
      </c>
      <c r="D12" s="220">
        <f>H13</f>
        <v>2598800</v>
      </c>
      <c r="E12" s="220">
        <v>2854000</v>
      </c>
      <c r="F12" s="221">
        <f t="shared" si="0"/>
        <v>-255200</v>
      </c>
      <c r="G12" s="134" t="s">
        <v>391</v>
      </c>
      <c r="H12" s="71">
        <v>2598800</v>
      </c>
    </row>
    <row r="13" spans="1:8" s="75" customFormat="1" ht="20.100000000000001" customHeight="1">
      <c r="A13" s="123"/>
      <c r="B13" s="123"/>
      <c r="C13" s="123"/>
      <c r="D13" s="214"/>
      <c r="E13" s="214"/>
      <c r="F13" s="215"/>
      <c r="G13" s="146" t="s">
        <v>4</v>
      </c>
      <c r="H13" s="80">
        <f>SUM(H12)</f>
        <v>2598800</v>
      </c>
    </row>
    <row r="14" spans="1:8" s="75" customFormat="1" ht="20.100000000000001" customHeight="1">
      <c r="A14" s="341" t="s">
        <v>114</v>
      </c>
      <c r="B14" s="341"/>
      <c r="C14" s="341"/>
      <c r="D14" s="216">
        <f>D15+D28</f>
        <v>5740970781</v>
      </c>
      <c r="E14" s="216">
        <f>E15+E28</f>
        <v>5860859000</v>
      </c>
      <c r="F14" s="217">
        <f>SUM(D14-E14)</f>
        <v>-119888219</v>
      </c>
      <c r="G14" s="135"/>
      <c r="H14" s="82"/>
    </row>
    <row r="15" spans="1:8" s="75" customFormat="1" ht="20.100000000000001" customHeight="1">
      <c r="A15" s="81"/>
      <c r="B15" s="341" t="s">
        <v>115</v>
      </c>
      <c r="C15" s="341"/>
      <c r="D15" s="216">
        <f>SUM(D16:D27)</f>
        <v>4116002261</v>
      </c>
      <c r="E15" s="216">
        <f>SUM(E16:E27)</f>
        <v>4166319000</v>
      </c>
      <c r="F15" s="217">
        <f>SUM(D15-E15)</f>
        <v>-50316739</v>
      </c>
      <c r="G15" s="135"/>
      <c r="H15" s="82"/>
    </row>
    <row r="16" spans="1:8" s="75" customFormat="1" ht="20.100000000000001" customHeight="1">
      <c r="A16" s="83"/>
      <c r="B16" s="81"/>
      <c r="C16" s="81" t="s">
        <v>116</v>
      </c>
      <c r="D16" s="220">
        <f>H16</f>
        <v>2114689970</v>
      </c>
      <c r="E16" s="220">
        <v>2124158000</v>
      </c>
      <c r="F16" s="221">
        <f>SUM(D16-E16)</f>
        <v>-9468030</v>
      </c>
      <c r="G16" s="137" t="s">
        <v>392</v>
      </c>
      <c r="H16" s="71">
        <v>2114689970</v>
      </c>
    </row>
    <row r="17" spans="1:8" s="75" customFormat="1" ht="20.100000000000001" customHeight="1">
      <c r="A17" s="83"/>
      <c r="B17" s="83"/>
      <c r="C17" s="81" t="s">
        <v>117</v>
      </c>
      <c r="D17" s="220">
        <f>H19</f>
        <v>499890730</v>
      </c>
      <c r="E17" s="220">
        <v>514544000</v>
      </c>
      <c r="F17" s="221">
        <f>SUM(D17-E17)</f>
        <v>-14653270</v>
      </c>
      <c r="G17" s="137" t="s">
        <v>353</v>
      </c>
      <c r="H17" s="71">
        <v>153175360</v>
      </c>
    </row>
    <row r="18" spans="1:8" s="75" customFormat="1" ht="20.100000000000001" customHeight="1">
      <c r="A18" s="83"/>
      <c r="B18" s="83"/>
      <c r="C18" s="83"/>
      <c r="D18" s="222"/>
      <c r="E18" s="222"/>
      <c r="F18" s="223"/>
      <c r="G18" s="138" t="s">
        <v>354</v>
      </c>
      <c r="H18" s="84">
        <v>346715370</v>
      </c>
    </row>
    <row r="19" spans="1:8" s="75" customFormat="1" ht="20.100000000000001" customHeight="1">
      <c r="A19" s="83"/>
      <c r="B19" s="83"/>
      <c r="C19" s="83"/>
      <c r="D19" s="222"/>
      <c r="E19" s="222"/>
      <c r="F19" s="223"/>
      <c r="G19" s="146" t="s">
        <v>4</v>
      </c>
      <c r="H19" s="80">
        <f>SUM(H17:H18)</f>
        <v>499890730</v>
      </c>
    </row>
    <row r="20" spans="1:8" s="75" customFormat="1" ht="20.100000000000001" customHeight="1">
      <c r="A20" s="83"/>
      <c r="B20" s="83"/>
      <c r="C20" s="81" t="s">
        <v>357</v>
      </c>
      <c r="D20" s="220">
        <f>H22</f>
        <v>97292700</v>
      </c>
      <c r="E20" s="220">
        <v>98612000</v>
      </c>
      <c r="F20" s="221">
        <f>SUM(D20-E20)</f>
        <v>-1319300</v>
      </c>
      <c r="G20" s="137" t="s">
        <v>359</v>
      </c>
      <c r="H20" s="71">
        <v>80120000</v>
      </c>
    </row>
    <row r="21" spans="1:8" s="75" customFormat="1" ht="20.100000000000001" customHeight="1">
      <c r="A21" s="83"/>
      <c r="B21" s="83"/>
      <c r="C21" s="83"/>
      <c r="D21" s="222"/>
      <c r="E21" s="222"/>
      <c r="F21" s="223"/>
      <c r="G21" s="147" t="s">
        <v>360</v>
      </c>
      <c r="H21" s="85">
        <v>17172700</v>
      </c>
    </row>
    <row r="22" spans="1:8" s="75" customFormat="1" ht="20.100000000000001" customHeight="1">
      <c r="A22" s="83"/>
      <c r="B22" s="83"/>
      <c r="C22" s="200"/>
      <c r="D22" s="214"/>
      <c r="E22" s="214"/>
      <c r="F22" s="215"/>
      <c r="G22" s="146" t="s">
        <v>4</v>
      </c>
      <c r="H22" s="80">
        <f>SUM(H20:H21)</f>
        <v>97292700</v>
      </c>
    </row>
    <row r="23" spans="1:8" s="75" customFormat="1" ht="20.100000000000001" customHeight="1">
      <c r="A23" s="83"/>
      <c r="B23" s="83"/>
      <c r="C23" s="83" t="s">
        <v>113</v>
      </c>
      <c r="D23" s="222">
        <f>H24</f>
        <v>49763461</v>
      </c>
      <c r="E23" s="222">
        <v>50973000</v>
      </c>
      <c r="F23" s="223">
        <f>SUM(D23-E23)</f>
        <v>-1209539</v>
      </c>
      <c r="G23" s="148"/>
      <c r="H23" s="71">
        <v>49763461</v>
      </c>
    </row>
    <row r="24" spans="1:8" s="75" customFormat="1" ht="20.100000000000001" customHeight="1">
      <c r="A24" s="83"/>
      <c r="B24" s="83"/>
      <c r="C24" s="123"/>
      <c r="D24" s="214"/>
      <c r="E24" s="214"/>
      <c r="F24" s="215"/>
      <c r="G24" s="146" t="s">
        <v>4</v>
      </c>
      <c r="H24" s="80">
        <f>SUM(H23:H23)</f>
        <v>49763461</v>
      </c>
    </row>
    <row r="25" spans="1:8" s="75" customFormat="1" ht="20.100000000000001" customHeight="1">
      <c r="A25" s="83"/>
      <c r="B25" s="83"/>
      <c r="C25" s="81" t="s">
        <v>358</v>
      </c>
      <c r="D25" s="220">
        <f>H27</f>
        <v>1354365400</v>
      </c>
      <c r="E25" s="220">
        <v>1378032000</v>
      </c>
      <c r="F25" s="221">
        <f>SUM(D25-E25)</f>
        <v>-23666600</v>
      </c>
      <c r="G25" s="147" t="s">
        <v>355</v>
      </c>
      <c r="H25" s="85">
        <v>764470330</v>
      </c>
    </row>
    <row r="26" spans="1:8" s="75" customFormat="1" ht="20.100000000000001" customHeight="1">
      <c r="A26" s="83"/>
      <c r="B26" s="83"/>
      <c r="C26" s="83"/>
      <c r="D26" s="222"/>
      <c r="E26" s="222"/>
      <c r="F26" s="223"/>
      <c r="G26" s="147" t="s">
        <v>356</v>
      </c>
      <c r="H26" s="85">
        <v>589895070</v>
      </c>
    </row>
    <row r="27" spans="1:8" s="75" customFormat="1" ht="20.100000000000001" customHeight="1">
      <c r="A27" s="83"/>
      <c r="B27" s="200"/>
      <c r="C27" s="123"/>
      <c r="D27" s="214"/>
      <c r="E27" s="214"/>
      <c r="F27" s="215"/>
      <c r="G27" s="146" t="s">
        <v>4</v>
      </c>
      <c r="H27" s="80">
        <f>SUM(H25:H26)</f>
        <v>1354365400</v>
      </c>
    </row>
    <row r="28" spans="1:8" s="75" customFormat="1" ht="20.100000000000001" customHeight="1">
      <c r="A28" s="83"/>
      <c r="B28" s="342" t="s">
        <v>118</v>
      </c>
      <c r="C28" s="342"/>
      <c r="D28" s="214">
        <f>D29+D35+D36+D37+D38+D43+D46+D49</f>
        <v>1624968520</v>
      </c>
      <c r="E28" s="214">
        <f>E29+E35+E36+E37+E38+E43+E46+E49</f>
        <v>1694540000</v>
      </c>
      <c r="F28" s="215">
        <f>SUM(D28-E28)</f>
        <v>-69571480</v>
      </c>
      <c r="G28" s="136"/>
      <c r="H28" s="80"/>
    </row>
    <row r="29" spans="1:8" s="75" customFormat="1" ht="20.100000000000001" customHeight="1">
      <c r="A29" s="83"/>
      <c r="B29" s="81"/>
      <c r="C29" s="81" t="s">
        <v>119</v>
      </c>
      <c r="D29" s="220">
        <f>H34</f>
        <v>215641591</v>
      </c>
      <c r="E29" s="220">
        <v>217469000</v>
      </c>
      <c r="F29" s="221">
        <f>SUM(D29-E29)</f>
        <v>-1827409</v>
      </c>
      <c r="G29" s="137" t="s">
        <v>319</v>
      </c>
      <c r="H29" s="71">
        <v>17033750</v>
      </c>
    </row>
    <row r="30" spans="1:8" s="75" customFormat="1" ht="20.100000000000001" customHeight="1">
      <c r="A30" s="83"/>
      <c r="B30" s="83"/>
      <c r="C30" s="83"/>
      <c r="D30" s="222"/>
      <c r="E30" s="222"/>
      <c r="F30" s="223"/>
      <c r="G30" s="149" t="s">
        <v>320</v>
      </c>
      <c r="H30" s="150">
        <v>29435430</v>
      </c>
    </row>
    <row r="31" spans="1:8" s="75" customFormat="1" ht="20.100000000000001" customHeight="1">
      <c r="A31" s="83"/>
      <c r="B31" s="83"/>
      <c r="C31" s="83"/>
      <c r="D31" s="222"/>
      <c r="E31" s="222"/>
      <c r="F31" s="223"/>
      <c r="G31" s="149" t="s">
        <v>321</v>
      </c>
      <c r="H31" s="150">
        <v>1676565</v>
      </c>
    </row>
    <row r="32" spans="1:8" s="75" customFormat="1" ht="20.100000000000001" customHeight="1">
      <c r="A32" s="83"/>
      <c r="B32" s="83"/>
      <c r="C32" s="83"/>
      <c r="D32" s="222"/>
      <c r="E32" s="222"/>
      <c r="F32" s="223"/>
      <c r="G32" s="149" t="s">
        <v>361</v>
      </c>
      <c r="H32" s="150">
        <v>162014200</v>
      </c>
    </row>
    <row r="33" spans="1:8" s="75" customFormat="1" ht="20.100000000000001" customHeight="1">
      <c r="A33" s="83"/>
      <c r="B33" s="83"/>
      <c r="C33" s="83"/>
      <c r="D33" s="222"/>
      <c r="E33" s="222"/>
      <c r="F33" s="223"/>
      <c r="G33" s="149" t="s">
        <v>322</v>
      </c>
      <c r="H33" s="150">
        <v>5481646</v>
      </c>
    </row>
    <row r="34" spans="1:8" s="75" customFormat="1" ht="20.100000000000001" customHeight="1">
      <c r="A34" s="83"/>
      <c r="B34" s="83"/>
      <c r="C34" s="123"/>
      <c r="D34" s="214"/>
      <c r="E34" s="214"/>
      <c r="F34" s="215"/>
      <c r="G34" s="146" t="s">
        <v>4</v>
      </c>
      <c r="H34" s="80">
        <f>SUM(H29:H33)</f>
        <v>215641591</v>
      </c>
    </row>
    <row r="35" spans="1:8" s="75" customFormat="1" ht="20.100000000000001" customHeight="1">
      <c r="A35" s="83"/>
      <c r="B35" s="83"/>
      <c r="C35" s="122" t="s">
        <v>120</v>
      </c>
      <c r="D35" s="216">
        <f>H35</f>
        <v>3351000</v>
      </c>
      <c r="E35" s="216">
        <v>3169000</v>
      </c>
      <c r="F35" s="217">
        <f>D35-E35</f>
        <v>182000</v>
      </c>
      <c r="G35" s="135" t="s">
        <v>362</v>
      </c>
      <c r="H35" s="82">
        <v>3351000</v>
      </c>
    </row>
    <row r="36" spans="1:8" s="75" customFormat="1" ht="20.100000000000001" customHeight="1">
      <c r="A36" s="83"/>
      <c r="B36" s="83"/>
      <c r="C36" s="123" t="s">
        <v>121</v>
      </c>
      <c r="D36" s="214">
        <f>H36</f>
        <v>20918844</v>
      </c>
      <c r="E36" s="214">
        <v>21371000</v>
      </c>
      <c r="F36" s="215">
        <f>SUM(D36-E36)</f>
        <v>-452156</v>
      </c>
      <c r="G36" s="136" t="s">
        <v>363</v>
      </c>
      <c r="H36" s="80">
        <v>20918844</v>
      </c>
    </row>
    <row r="37" spans="1:8" s="75" customFormat="1" ht="20.100000000000001" customHeight="1">
      <c r="A37" s="83"/>
      <c r="B37" s="83"/>
      <c r="C37" s="122" t="s">
        <v>122</v>
      </c>
      <c r="D37" s="216">
        <f>H37</f>
        <v>111890320</v>
      </c>
      <c r="E37" s="216">
        <v>138177000</v>
      </c>
      <c r="F37" s="217">
        <f>SUM(D37-E37)</f>
        <v>-26286680</v>
      </c>
      <c r="G37" s="135" t="s">
        <v>364</v>
      </c>
      <c r="H37" s="82">
        <v>111890320</v>
      </c>
    </row>
    <row r="38" spans="1:8" s="75" customFormat="1" ht="20.100000000000001" customHeight="1">
      <c r="A38" s="83"/>
      <c r="B38" s="83"/>
      <c r="C38" s="81" t="s">
        <v>123</v>
      </c>
      <c r="D38" s="220">
        <f>H42</f>
        <v>258752939</v>
      </c>
      <c r="E38" s="220">
        <v>262742000</v>
      </c>
      <c r="F38" s="221">
        <f>SUM(D38-E38)</f>
        <v>-3989061</v>
      </c>
      <c r="G38" s="147" t="s">
        <v>323</v>
      </c>
      <c r="H38" s="84">
        <v>123348390</v>
      </c>
    </row>
    <row r="39" spans="1:8" s="75" customFormat="1" ht="20.100000000000001" customHeight="1">
      <c r="A39" s="83"/>
      <c r="B39" s="83"/>
      <c r="C39" s="83"/>
      <c r="D39" s="222"/>
      <c r="E39" s="222"/>
      <c r="F39" s="223"/>
      <c r="G39" s="147" t="s">
        <v>365</v>
      </c>
      <c r="H39" s="84">
        <v>73123399</v>
      </c>
    </row>
    <row r="40" spans="1:8" s="75" customFormat="1" ht="20.100000000000001" customHeight="1">
      <c r="A40" s="83"/>
      <c r="B40" s="83"/>
      <c r="C40" s="83"/>
      <c r="D40" s="222"/>
      <c r="E40" s="222"/>
      <c r="F40" s="223"/>
      <c r="G40" s="147" t="s">
        <v>366</v>
      </c>
      <c r="H40" s="84">
        <v>62068850</v>
      </c>
    </row>
    <row r="41" spans="1:8" s="75" customFormat="1" ht="20.100000000000001" customHeight="1">
      <c r="A41" s="83"/>
      <c r="B41" s="83"/>
      <c r="C41" s="83"/>
      <c r="D41" s="222"/>
      <c r="E41" s="222"/>
      <c r="F41" s="223"/>
      <c r="G41" s="147" t="s">
        <v>367</v>
      </c>
      <c r="H41" s="150">
        <v>212300</v>
      </c>
    </row>
    <row r="42" spans="1:8" s="75" customFormat="1" ht="20.100000000000001" customHeight="1">
      <c r="A42" s="83"/>
      <c r="B42" s="83"/>
      <c r="C42" s="83"/>
      <c r="D42" s="222"/>
      <c r="E42" s="222"/>
      <c r="F42" s="223"/>
      <c r="G42" s="146" t="s">
        <v>4</v>
      </c>
      <c r="H42" s="80">
        <f>SUM(H38:H41)</f>
        <v>258752939</v>
      </c>
    </row>
    <row r="43" spans="1:8" s="75" customFormat="1" ht="20.100000000000001" customHeight="1">
      <c r="A43" s="83"/>
      <c r="B43" s="83"/>
      <c r="C43" s="81" t="s">
        <v>124</v>
      </c>
      <c r="D43" s="220">
        <f>H45</f>
        <v>53337204</v>
      </c>
      <c r="E43" s="220">
        <v>61425000</v>
      </c>
      <c r="F43" s="221">
        <f>SUM(D43-E43)</f>
        <v>-8087796</v>
      </c>
      <c r="G43" s="148" t="s">
        <v>324</v>
      </c>
      <c r="H43" s="71">
        <v>19264264</v>
      </c>
    </row>
    <row r="44" spans="1:8" s="75" customFormat="1" ht="20.100000000000001" customHeight="1">
      <c r="A44" s="83"/>
      <c r="B44" s="83"/>
      <c r="C44" s="83"/>
      <c r="D44" s="222"/>
      <c r="E44" s="222"/>
      <c r="F44" s="223"/>
      <c r="G44" s="160" t="s">
        <v>325</v>
      </c>
      <c r="H44" s="84">
        <v>34072940</v>
      </c>
    </row>
    <row r="45" spans="1:8" s="75" customFormat="1" ht="20.100000000000001" customHeight="1">
      <c r="A45" s="83"/>
      <c r="B45" s="83"/>
      <c r="C45" s="83"/>
      <c r="D45" s="222"/>
      <c r="E45" s="222"/>
      <c r="F45" s="223"/>
      <c r="G45" s="146" t="s">
        <v>4</v>
      </c>
      <c r="H45" s="84">
        <f>SUM(H43:H44)</f>
        <v>53337204</v>
      </c>
    </row>
    <row r="46" spans="1:8" s="75" customFormat="1" ht="20.100000000000001" customHeight="1">
      <c r="A46" s="83"/>
      <c r="B46" s="83"/>
      <c r="C46" s="81" t="s">
        <v>125</v>
      </c>
      <c r="D46" s="220">
        <f>H48</f>
        <v>82224200</v>
      </c>
      <c r="E46" s="220">
        <v>91468000</v>
      </c>
      <c r="F46" s="221">
        <f>SUM(D46-E46)</f>
        <v>-9243800</v>
      </c>
      <c r="G46" s="151" t="s">
        <v>326</v>
      </c>
      <c r="H46" s="71">
        <v>81134200</v>
      </c>
    </row>
    <row r="47" spans="1:8" s="75" customFormat="1" ht="20.100000000000001" customHeight="1">
      <c r="A47" s="83"/>
      <c r="B47" s="83"/>
      <c r="C47" s="83"/>
      <c r="D47" s="222"/>
      <c r="E47" s="222"/>
      <c r="F47" s="223"/>
      <c r="G47" s="151" t="s">
        <v>327</v>
      </c>
      <c r="H47" s="84">
        <v>1090000</v>
      </c>
    </row>
    <row r="48" spans="1:8" s="75" customFormat="1" ht="20.100000000000001" customHeight="1">
      <c r="A48" s="83"/>
      <c r="B48" s="83"/>
      <c r="C48" s="123"/>
      <c r="D48" s="214"/>
      <c r="E48" s="214"/>
      <c r="F48" s="215"/>
      <c r="G48" s="146" t="s">
        <v>4</v>
      </c>
      <c r="H48" s="80">
        <f>SUM(H46:H47)</f>
        <v>82224200</v>
      </c>
    </row>
    <row r="49" spans="1:8" s="75" customFormat="1" ht="20.100000000000001" customHeight="1">
      <c r="A49" s="83"/>
      <c r="B49" s="83"/>
      <c r="C49" s="83" t="s">
        <v>368</v>
      </c>
      <c r="D49" s="222">
        <f>H59</f>
        <v>878852422</v>
      </c>
      <c r="E49" s="222">
        <v>898719000</v>
      </c>
      <c r="F49" s="223">
        <f t="shared" ref="F49:F82" si="1">SUM(D49-E49)</f>
        <v>-19866578</v>
      </c>
      <c r="G49" s="147" t="s">
        <v>328</v>
      </c>
      <c r="H49" s="84">
        <v>122143454</v>
      </c>
    </row>
    <row r="50" spans="1:8" s="75" customFormat="1" ht="20.100000000000001" customHeight="1">
      <c r="A50" s="83"/>
      <c r="B50" s="83"/>
      <c r="C50" s="83"/>
      <c r="D50" s="222"/>
      <c r="E50" s="222"/>
      <c r="F50" s="223"/>
      <c r="G50" s="228" t="s">
        <v>329</v>
      </c>
      <c r="H50" s="84">
        <v>330622116</v>
      </c>
    </row>
    <row r="51" spans="1:8" s="75" customFormat="1" ht="20.100000000000001" customHeight="1">
      <c r="A51" s="83"/>
      <c r="B51" s="83"/>
      <c r="C51" s="83"/>
      <c r="D51" s="222"/>
      <c r="E51" s="222"/>
      <c r="F51" s="223"/>
      <c r="G51" s="228" t="s">
        <v>330</v>
      </c>
      <c r="H51" s="84">
        <v>47620510</v>
      </c>
    </row>
    <row r="52" spans="1:8" s="75" customFormat="1" ht="20.100000000000001" customHeight="1">
      <c r="A52" s="83"/>
      <c r="B52" s="83"/>
      <c r="C52" s="83"/>
      <c r="D52" s="222"/>
      <c r="E52" s="222"/>
      <c r="F52" s="223"/>
      <c r="G52" s="228" t="s">
        <v>331</v>
      </c>
      <c r="H52" s="150">
        <v>86077755</v>
      </c>
    </row>
    <row r="53" spans="1:8" s="75" customFormat="1" ht="20.100000000000001" customHeight="1">
      <c r="A53" s="83"/>
      <c r="B53" s="83"/>
      <c r="C53" s="83"/>
      <c r="D53" s="222"/>
      <c r="E53" s="222"/>
      <c r="F53" s="223"/>
      <c r="G53" s="228" t="s">
        <v>332</v>
      </c>
      <c r="H53" s="150">
        <v>116737601</v>
      </c>
    </row>
    <row r="54" spans="1:8" s="75" customFormat="1" ht="20.100000000000001" customHeight="1">
      <c r="A54" s="83"/>
      <c r="B54" s="83"/>
      <c r="C54" s="83"/>
      <c r="D54" s="222"/>
      <c r="E54" s="222"/>
      <c r="F54" s="223"/>
      <c r="G54" s="228" t="s">
        <v>333</v>
      </c>
      <c r="H54" s="150">
        <v>73753030</v>
      </c>
    </row>
    <row r="55" spans="1:8" s="75" customFormat="1" ht="20.100000000000001" customHeight="1">
      <c r="A55" s="83"/>
      <c r="B55" s="83"/>
      <c r="C55" s="83"/>
      <c r="D55" s="222"/>
      <c r="E55" s="222"/>
      <c r="F55" s="223"/>
      <c r="G55" s="228" t="s">
        <v>334</v>
      </c>
      <c r="H55" s="150">
        <v>21019430</v>
      </c>
    </row>
    <row r="56" spans="1:8" s="75" customFormat="1" ht="20.100000000000001" customHeight="1">
      <c r="A56" s="83"/>
      <c r="B56" s="83"/>
      <c r="C56" s="83"/>
      <c r="D56" s="222"/>
      <c r="E56" s="222"/>
      <c r="F56" s="223"/>
      <c r="G56" s="228" t="s">
        <v>369</v>
      </c>
      <c r="H56" s="150">
        <v>35446430</v>
      </c>
    </row>
    <row r="57" spans="1:8" s="75" customFormat="1" ht="20.100000000000001" customHeight="1">
      <c r="A57" s="83"/>
      <c r="B57" s="83"/>
      <c r="C57" s="83"/>
      <c r="D57" s="222"/>
      <c r="E57" s="222"/>
      <c r="F57" s="223"/>
      <c r="G57" s="228" t="s">
        <v>372</v>
      </c>
      <c r="H57" s="150">
        <v>1486860</v>
      </c>
    </row>
    <row r="58" spans="1:8" s="75" customFormat="1" ht="20.100000000000001" customHeight="1">
      <c r="A58" s="83"/>
      <c r="B58" s="83"/>
      <c r="C58" s="83"/>
      <c r="D58" s="222"/>
      <c r="E58" s="222"/>
      <c r="F58" s="223"/>
      <c r="G58" s="228" t="s">
        <v>370</v>
      </c>
      <c r="H58" s="150">
        <v>43945236</v>
      </c>
    </row>
    <row r="59" spans="1:8" s="75" customFormat="1" ht="20.100000000000001" customHeight="1">
      <c r="A59" s="199"/>
      <c r="B59" s="199"/>
      <c r="C59" s="199"/>
      <c r="D59" s="214"/>
      <c r="E59" s="214"/>
      <c r="F59" s="215"/>
      <c r="G59" s="146" t="s">
        <v>335</v>
      </c>
      <c r="H59" s="80">
        <f>SUM(H49:H58)</f>
        <v>878852422</v>
      </c>
    </row>
    <row r="60" spans="1:8" s="75" customFormat="1" ht="20.100000000000001" customHeight="1">
      <c r="A60" s="341" t="s">
        <v>126</v>
      </c>
      <c r="B60" s="341"/>
      <c r="C60" s="341"/>
      <c r="D60" s="216">
        <f>D61+D65</f>
        <v>1700346400</v>
      </c>
      <c r="E60" s="216">
        <f>E61+E65</f>
        <v>1690841000</v>
      </c>
      <c r="F60" s="217">
        <f t="shared" si="1"/>
        <v>9505400</v>
      </c>
      <c r="G60" s="135"/>
      <c r="H60" s="82"/>
    </row>
    <row r="61" spans="1:8" s="75" customFormat="1" ht="20.100000000000001" customHeight="1">
      <c r="A61" s="81"/>
      <c r="B61" s="341" t="s">
        <v>127</v>
      </c>
      <c r="C61" s="341"/>
      <c r="D61" s="216">
        <f>SUM(D62:D64)</f>
        <v>341600</v>
      </c>
      <c r="E61" s="216">
        <f>SUM(E62:E64)</f>
        <v>342000</v>
      </c>
      <c r="F61" s="217">
        <f t="shared" si="1"/>
        <v>-400</v>
      </c>
      <c r="G61" s="135"/>
      <c r="H61" s="82"/>
    </row>
    <row r="62" spans="1:8" s="75" customFormat="1" ht="20.100000000000001" customHeight="1">
      <c r="A62" s="83"/>
      <c r="B62" s="83"/>
      <c r="C62" s="81" t="s">
        <v>128</v>
      </c>
      <c r="D62" s="220">
        <f>H62</f>
        <v>0</v>
      </c>
      <c r="E62" s="220">
        <v>0</v>
      </c>
      <c r="F62" s="221">
        <f t="shared" si="1"/>
        <v>0</v>
      </c>
      <c r="G62" s="152"/>
      <c r="H62" s="71"/>
    </row>
    <row r="63" spans="1:8" s="75" customFormat="1" ht="20.100000000000001" customHeight="1">
      <c r="A63" s="83"/>
      <c r="B63" s="83"/>
      <c r="C63" s="122" t="s">
        <v>129</v>
      </c>
      <c r="D63" s="216">
        <f>H63</f>
        <v>341600</v>
      </c>
      <c r="E63" s="216">
        <v>342000</v>
      </c>
      <c r="F63" s="217">
        <f t="shared" si="1"/>
        <v>-400</v>
      </c>
      <c r="G63" s="135" t="s">
        <v>373</v>
      </c>
      <c r="H63" s="82">
        <v>341600</v>
      </c>
    </row>
    <row r="64" spans="1:8" s="75" customFormat="1" ht="20.100000000000001" customHeight="1">
      <c r="A64" s="83"/>
      <c r="B64" s="123"/>
      <c r="C64" s="123" t="s">
        <v>130</v>
      </c>
      <c r="D64" s="214">
        <f>H64</f>
        <v>0</v>
      </c>
      <c r="E64" s="214">
        <v>0</v>
      </c>
      <c r="F64" s="215">
        <f t="shared" si="1"/>
        <v>0</v>
      </c>
      <c r="G64" s="136"/>
      <c r="H64" s="80"/>
    </row>
    <row r="65" spans="1:8" s="75" customFormat="1" ht="20.100000000000001" customHeight="1">
      <c r="A65" s="83"/>
      <c r="B65" s="342" t="s">
        <v>131</v>
      </c>
      <c r="C65" s="342"/>
      <c r="D65" s="214">
        <f>SUM(D66:D83)</f>
        <v>1700004800</v>
      </c>
      <c r="E65" s="214">
        <f>SUM(E66:E83)</f>
        <v>1690499000</v>
      </c>
      <c r="F65" s="215">
        <f t="shared" si="1"/>
        <v>9505800</v>
      </c>
      <c r="G65" s="136"/>
      <c r="H65" s="80"/>
    </row>
    <row r="66" spans="1:8" s="75" customFormat="1" ht="20.100000000000001" customHeight="1">
      <c r="A66" s="83"/>
      <c r="B66" s="83"/>
      <c r="C66" s="81" t="s">
        <v>132</v>
      </c>
      <c r="D66" s="220">
        <f>H69</f>
        <v>119234660</v>
      </c>
      <c r="E66" s="220">
        <v>121654000</v>
      </c>
      <c r="F66" s="221">
        <f t="shared" ref="F66" si="2">SUM(D66-E66)</f>
        <v>-2419340</v>
      </c>
      <c r="G66" s="155" t="s">
        <v>375</v>
      </c>
      <c r="H66" s="71">
        <v>89739700</v>
      </c>
    </row>
    <row r="67" spans="1:8" s="75" customFormat="1" ht="20.100000000000001" customHeight="1">
      <c r="A67" s="83"/>
      <c r="B67" s="83"/>
      <c r="C67" s="83"/>
      <c r="D67" s="222"/>
      <c r="E67" s="222"/>
      <c r="F67" s="223"/>
      <c r="G67" s="156" t="s">
        <v>379</v>
      </c>
      <c r="H67" s="84">
        <v>9606960</v>
      </c>
    </row>
    <row r="68" spans="1:8" s="75" customFormat="1" ht="20.100000000000001" customHeight="1">
      <c r="A68" s="83"/>
      <c r="B68" s="83"/>
      <c r="C68" s="83"/>
      <c r="D68" s="222"/>
      <c r="E68" s="222"/>
      <c r="F68" s="223"/>
      <c r="G68" s="156" t="s">
        <v>376</v>
      </c>
      <c r="H68" s="84">
        <v>19888000</v>
      </c>
    </row>
    <row r="69" spans="1:8" s="75" customFormat="1" ht="20.100000000000001" customHeight="1">
      <c r="A69" s="83"/>
      <c r="B69" s="83"/>
      <c r="C69" s="200"/>
      <c r="D69" s="214"/>
      <c r="E69" s="214"/>
      <c r="F69" s="215"/>
      <c r="G69" s="146" t="s">
        <v>4</v>
      </c>
      <c r="H69" s="80">
        <f>SUM(H66:H68)</f>
        <v>119234660</v>
      </c>
    </row>
    <row r="70" spans="1:8" s="75" customFormat="1" ht="20.100000000000001" customHeight="1">
      <c r="A70" s="83"/>
      <c r="B70" s="83"/>
      <c r="C70" s="83" t="s">
        <v>377</v>
      </c>
      <c r="D70" s="222">
        <f>H81</f>
        <v>1580549790</v>
      </c>
      <c r="E70" s="222">
        <v>1568624000</v>
      </c>
      <c r="F70" s="223">
        <f>SUM(D70-E70)</f>
        <v>11925790</v>
      </c>
      <c r="G70" s="155" t="s">
        <v>317</v>
      </c>
      <c r="H70" s="71">
        <v>433911500</v>
      </c>
    </row>
    <row r="71" spans="1:8" s="75" customFormat="1" ht="20.100000000000001" customHeight="1">
      <c r="A71" s="83"/>
      <c r="B71" s="83"/>
      <c r="C71" s="83"/>
      <c r="D71" s="222"/>
      <c r="E71" s="222"/>
      <c r="F71" s="223"/>
      <c r="G71" s="156" t="s">
        <v>318</v>
      </c>
      <c r="H71" s="84">
        <v>419986150</v>
      </c>
    </row>
    <row r="72" spans="1:8" s="75" customFormat="1" ht="20.100000000000001" customHeight="1">
      <c r="A72" s="83"/>
      <c r="B72" s="83"/>
      <c r="C72" s="83"/>
      <c r="D72" s="222"/>
      <c r="E72" s="222"/>
      <c r="F72" s="223"/>
      <c r="G72" s="156" t="s">
        <v>444</v>
      </c>
      <c r="H72" s="84">
        <v>131711140</v>
      </c>
    </row>
    <row r="73" spans="1:8" s="75" customFormat="1" ht="20.100000000000001" customHeight="1">
      <c r="A73" s="83"/>
      <c r="B73" s="83"/>
      <c r="C73" s="83"/>
      <c r="D73" s="222"/>
      <c r="E73" s="222"/>
      <c r="F73" s="223"/>
      <c r="G73" s="156" t="s">
        <v>445</v>
      </c>
      <c r="H73" s="84">
        <v>138191700</v>
      </c>
    </row>
    <row r="74" spans="1:8" s="75" customFormat="1" ht="20.100000000000001" customHeight="1">
      <c r="A74" s="83"/>
      <c r="B74" s="83"/>
      <c r="C74" s="83"/>
      <c r="D74" s="222"/>
      <c r="E74" s="222"/>
      <c r="F74" s="223"/>
      <c r="G74" s="156" t="s">
        <v>446</v>
      </c>
      <c r="H74" s="84">
        <v>16616600</v>
      </c>
    </row>
    <row r="75" spans="1:8" s="75" customFormat="1" ht="20.100000000000001" customHeight="1">
      <c r="A75" s="83"/>
      <c r="B75" s="83"/>
      <c r="C75" s="83"/>
      <c r="D75" s="222"/>
      <c r="E75" s="222"/>
      <c r="F75" s="223"/>
      <c r="G75" s="156" t="s">
        <v>447</v>
      </c>
      <c r="H75" s="84">
        <v>29344900</v>
      </c>
    </row>
    <row r="76" spans="1:8" s="75" customFormat="1" ht="20.100000000000001" customHeight="1">
      <c r="A76" s="83"/>
      <c r="B76" s="83"/>
      <c r="C76" s="83"/>
      <c r="D76" s="222"/>
      <c r="E76" s="222"/>
      <c r="F76" s="223"/>
      <c r="G76" s="156" t="s">
        <v>448</v>
      </c>
      <c r="H76" s="84">
        <v>66625130</v>
      </c>
    </row>
    <row r="77" spans="1:8" s="75" customFormat="1" ht="20.100000000000001" customHeight="1">
      <c r="A77" s="83"/>
      <c r="B77" s="83"/>
      <c r="C77" s="83"/>
      <c r="D77" s="222"/>
      <c r="E77" s="222"/>
      <c r="F77" s="223"/>
      <c r="G77" s="156" t="s">
        <v>449</v>
      </c>
      <c r="H77" s="84">
        <v>79834700</v>
      </c>
    </row>
    <row r="78" spans="1:8" s="75" customFormat="1" ht="20.100000000000001" customHeight="1">
      <c r="A78" s="83"/>
      <c r="B78" s="83"/>
      <c r="C78" s="83"/>
      <c r="D78" s="222"/>
      <c r="E78" s="222"/>
      <c r="F78" s="223"/>
      <c r="G78" s="156" t="s">
        <v>450</v>
      </c>
      <c r="H78" s="84">
        <v>12483900</v>
      </c>
    </row>
    <row r="79" spans="1:8" s="75" customFormat="1" ht="20.100000000000001" customHeight="1">
      <c r="A79" s="83"/>
      <c r="B79" s="83"/>
      <c r="C79" s="83"/>
      <c r="D79" s="222"/>
      <c r="E79" s="222"/>
      <c r="F79" s="223"/>
      <c r="G79" s="156" t="s">
        <v>451</v>
      </c>
      <c r="H79" s="84">
        <v>214695120</v>
      </c>
    </row>
    <row r="80" spans="1:8" s="75" customFormat="1" ht="20.100000000000001" customHeight="1">
      <c r="A80" s="83"/>
      <c r="B80" s="83"/>
      <c r="C80" s="83"/>
      <c r="D80" s="222"/>
      <c r="E80" s="222"/>
      <c r="F80" s="223"/>
      <c r="G80" s="156" t="s">
        <v>452</v>
      </c>
      <c r="H80" s="150">
        <v>37148950</v>
      </c>
    </row>
    <row r="81" spans="1:8" s="75" customFormat="1" ht="20.100000000000001" customHeight="1">
      <c r="A81" s="83"/>
      <c r="B81" s="83"/>
      <c r="C81" s="153"/>
      <c r="D81" s="224"/>
      <c r="E81" s="224"/>
      <c r="F81" s="225"/>
      <c r="G81" s="140" t="s">
        <v>4</v>
      </c>
      <c r="H81" s="154">
        <f>SUM(H70:H80)</f>
        <v>1580549790</v>
      </c>
    </row>
    <row r="82" spans="1:8" s="75" customFormat="1" ht="20.100000000000001" customHeight="1">
      <c r="A82" s="83"/>
      <c r="B82" s="83"/>
      <c r="C82" s="81" t="s">
        <v>378</v>
      </c>
      <c r="D82" s="220">
        <f>H83</f>
        <v>220350</v>
      </c>
      <c r="E82" s="220">
        <v>221000</v>
      </c>
      <c r="F82" s="221">
        <f t="shared" si="1"/>
        <v>-650</v>
      </c>
      <c r="G82" s="155" t="s">
        <v>374</v>
      </c>
      <c r="H82" s="71">
        <v>220350</v>
      </c>
    </row>
    <row r="83" spans="1:8" s="75" customFormat="1" ht="20.100000000000001" customHeight="1">
      <c r="A83" s="83"/>
      <c r="B83" s="83"/>
      <c r="C83" s="123"/>
      <c r="D83" s="214"/>
      <c r="E83" s="214"/>
      <c r="F83" s="215"/>
      <c r="G83" s="146" t="s">
        <v>4</v>
      </c>
      <c r="H83" s="80">
        <f>SUM(H82:H82)</f>
        <v>220350</v>
      </c>
    </row>
    <row r="84" spans="1:8" s="75" customFormat="1" ht="20.100000000000001" customHeight="1">
      <c r="A84" s="343" t="s">
        <v>133</v>
      </c>
      <c r="B84" s="343"/>
      <c r="C84" s="343"/>
      <c r="D84" s="216">
        <f>D85</f>
        <v>22820453780</v>
      </c>
      <c r="E84" s="216">
        <f>E85</f>
        <v>23258541000</v>
      </c>
      <c r="F84" s="217">
        <f>SUM(D84-E84)</f>
        <v>-438087220</v>
      </c>
      <c r="G84" s="135"/>
      <c r="H84" s="82"/>
    </row>
    <row r="85" spans="1:8" s="75" customFormat="1" ht="20.100000000000001" customHeight="1">
      <c r="A85" s="86"/>
      <c r="B85" s="343" t="s">
        <v>134</v>
      </c>
      <c r="C85" s="343"/>
      <c r="D85" s="216">
        <f>SUM(D86,D100,D114,D128,D137,D144,D146)</f>
        <v>22820453780</v>
      </c>
      <c r="E85" s="216">
        <f>SUM(E86,E100,E114,E128,E137,E144,E146)</f>
        <v>23258541000</v>
      </c>
      <c r="F85" s="216">
        <f>SUM(F86,F100,F114,F128,F137,F144,F146)</f>
        <v>-438087220</v>
      </c>
      <c r="G85" s="135"/>
      <c r="H85" s="82"/>
    </row>
    <row r="86" spans="1:8" s="75" customFormat="1" ht="20.100000000000001" customHeight="1">
      <c r="A86" s="87"/>
      <c r="B86" s="86"/>
      <c r="C86" s="88" t="s">
        <v>226</v>
      </c>
      <c r="D86" s="220">
        <f>H99</f>
        <v>3088035410</v>
      </c>
      <c r="E86" s="220">
        <v>3105940000</v>
      </c>
      <c r="F86" s="221">
        <f>SUM(D86-E86)</f>
        <v>-17904590</v>
      </c>
      <c r="G86" s="137" t="s">
        <v>277</v>
      </c>
      <c r="H86" s="71">
        <v>479152560</v>
      </c>
    </row>
    <row r="87" spans="1:8" s="75" customFormat="1" ht="20.100000000000001" customHeight="1">
      <c r="A87" s="87"/>
      <c r="B87" s="87"/>
      <c r="C87" s="90"/>
      <c r="D87" s="222"/>
      <c r="E87" s="222"/>
      <c r="F87" s="223"/>
      <c r="G87" s="156" t="s">
        <v>278</v>
      </c>
      <c r="H87" s="84">
        <v>435432820</v>
      </c>
    </row>
    <row r="88" spans="1:8" s="75" customFormat="1" ht="20.100000000000001" customHeight="1">
      <c r="A88" s="87"/>
      <c r="B88" s="87"/>
      <c r="C88" s="90"/>
      <c r="D88" s="222"/>
      <c r="E88" s="222"/>
      <c r="F88" s="223"/>
      <c r="G88" s="156" t="s">
        <v>279</v>
      </c>
      <c r="H88" s="84">
        <v>203026050</v>
      </c>
    </row>
    <row r="89" spans="1:8" s="75" customFormat="1" ht="20.100000000000001" customHeight="1">
      <c r="A89" s="87"/>
      <c r="B89" s="87"/>
      <c r="C89" s="90"/>
      <c r="D89" s="222"/>
      <c r="E89" s="222"/>
      <c r="F89" s="223"/>
      <c r="G89" s="156" t="s">
        <v>280</v>
      </c>
      <c r="H89" s="84">
        <v>357849020</v>
      </c>
    </row>
    <row r="90" spans="1:8" s="75" customFormat="1" ht="20.100000000000001" customHeight="1">
      <c r="A90" s="87"/>
      <c r="B90" s="87"/>
      <c r="C90" s="90"/>
      <c r="D90" s="222"/>
      <c r="E90" s="222"/>
      <c r="F90" s="223"/>
      <c r="G90" s="156" t="s">
        <v>281</v>
      </c>
      <c r="H90" s="84">
        <v>471003770</v>
      </c>
    </row>
    <row r="91" spans="1:8" s="75" customFormat="1" ht="20.100000000000001" customHeight="1">
      <c r="A91" s="87"/>
      <c r="B91" s="87"/>
      <c r="C91" s="90"/>
      <c r="D91" s="222"/>
      <c r="E91" s="222"/>
      <c r="F91" s="223"/>
      <c r="G91" s="156" t="s">
        <v>282</v>
      </c>
      <c r="H91" s="84">
        <v>211244460</v>
      </c>
    </row>
    <row r="92" spans="1:8" s="75" customFormat="1" ht="20.100000000000001" customHeight="1">
      <c r="A92" s="87"/>
      <c r="B92" s="87"/>
      <c r="C92" s="90"/>
      <c r="D92" s="222"/>
      <c r="E92" s="222"/>
      <c r="F92" s="223"/>
      <c r="G92" s="156" t="s">
        <v>283</v>
      </c>
      <c r="H92" s="84">
        <v>149978800</v>
      </c>
    </row>
    <row r="93" spans="1:8" s="75" customFormat="1" ht="20.100000000000001" customHeight="1">
      <c r="A93" s="87"/>
      <c r="B93" s="87"/>
      <c r="C93" s="90"/>
      <c r="D93" s="222"/>
      <c r="E93" s="222"/>
      <c r="F93" s="223"/>
      <c r="G93" s="156" t="s">
        <v>284</v>
      </c>
      <c r="H93" s="84">
        <v>166734090</v>
      </c>
    </row>
    <row r="94" spans="1:8" s="75" customFormat="1" ht="20.100000000000001" customHeight="1">
      <c r="A94" s="87"/>
      <c r="B94" s="87"/>
      <c r="C94" s="90"/>
      <c r="D94" s="222"/>
      <c r="E94" s="222"/>
      <c r="F94" s="223"/>
      <c r="G94" s="156" t="s">
        <v>285</v>
      </c>
      <c r="H94" s="84">
        <v>204236600</v>
      </c>
    </row>
    <row r="95" spans="1:8" s="75" customFormat="1" ht="20.100000000000001" customHeight="1">
      <c r="A95" s="87"/>
      <c r="B95" s="87"/>
      <c r="C95" s="90"/>
      <c r="D95" s="222"/>
      <c r="E95" s="222"/>
      <c r="F95" s="223"/>
      <c r="G95" s="156" t="s">
        <v>286</v>
      </c>
      <c r="H95" s="84">
        <v>126629930</v>
      </c>
    </row>
    <row r="96" spans="1:8" s="75" customFormat="1" ht="20.100000000000001" customHeight="1">
      <c r="A96" s="87"/>
      <c r="B96" s="87"/>
      <c r="C96" s="90"/>
      <c r="D96" s="222"/>
      <c r="E96" s="222"/>
      <c r="F96" s="223"/>
      <c r="G96" s="156" t="s">
        <v>287</v>
      </c>
      <c r="H96" s="84">
        <v>165759710</v>
      </c>
    </row>
    <row r="97" spans="1:8" s="75" customFormat="1" ht="20.100000000000001" customHeight="1">
      <c r="A97" s="87"/>
      <c r="B97" s="87"/>
      <c r="C97" s="90"/>
      <c r="D97" s="222"/>
      <c r="E97" s="222"/>
      <c r="F97" s="223"/>
      <c r="G97" s="156" t="s">
        <v>288</v>
      </c>
      <c r="H97" s="84">
        <v>66371920</v>
      </c>
    </row>
    <row r="98" spans="1:8" s="75" customFormat="1" ht="20.100000000000001" customHeight="1">
      <c r="A98" s="87"/>
      <c r="B98" s="87"/>
      <c r="C98" s="90"/>
      <c r="D98" s="222"/>
      <c r="E98" s="222"/>
      <c r="F98" s="223"/>
      <c r="G98" s="156" t="s">
        <v>289</v>
      </c>
      <c r="H98" s="150">
        <v>50615680</v>
      </c>
    </row>
    <row r="99" spans="1:8" s="75" customFormat="1" ht="20.100000000000001" customHeight="1">
      <c r="A99" s="87"/>
      <c r="B99" s="87"/>
      <c r="C99" s="89"/>
      <c r="D99" s="214"/>
      <c r="E99" s="214"/>
      <c r="F99" s="215"/>
      <c r="G99" s="146" t="s">
        <v>4</v>
      </c>
      <c r="H99" s="80">
        <f>SUM(H86:H98)</f>
        <v>3088035410</v>
      </c>
    </row>
    <row r="100" spans="1:8" s="75" customFormat="1" ht="20.100000000000001" customHeight="1">
      <c r="A100" s="87"/>
      <c r="B100" s="87"/>
      <c r="C100" s="90" t="s">
        <v>227</v>
      </c>
      <c r="D100" s="222">
        <f>H113</f>
        <v>18553772830</v>
      </c>
      <c r="E100" s="222">
        <v>20139110000</v>
      </c>
      <c r="F100" s="223">
        <f>SUM(D100-E100)</f>
        <v>-1585337170</v>
      </c>
      <c r="G100" s="137" t="s">
        <v>290</v>
      </c>
      <c r="H100" s="84">
        <v>3764146930</v>
      </c>
    </row>
    <row r="101" spans="1:8" s="75" customFormat="1" ht="20.100000000000001" customHeight="1">
      <c r="A101" s="87"/>
      <c r="B101" s="87"/>
      <c r="C101" s="90"/>
      <c r="D101" s="222"/>
      <c r="E101" s="222"/>
      <c r="F101" s="223"/>
      <c r="G101" s="156" t="s">
        <v>291</v>
      </c>
      <c r="H101" s="84">
        <v>3329707630</v>
      </c>
    </row>
    <row r="102" spans="1:8" s="75" customFormat="1" ht="20.100000000000001" customHeight="1">
      <c r="A102" s="87"/>
      <c r="B102" s="87"/>
      <c r="C102" s="90"/>
      <c r="D102" s="222"/>
      <c r="E102" s="222"/>
      <c r="F102" s="223"/>
      <c r="G102" s="156" t="s">
        <v>292</v>
      </c>
      <c r="H102" s="84">
        <v>1191472400</v>
      </c>
    </row>
    <row r="103" spans="1:8" s="75" customFormat="1" ht="20.100000000000001" customHeight="1">
      <c r="A103" s="87"/>
      <c r="B103" s="87"/>
      <c r="C103" s="90"/>
      <c r="D103" s="222"/>
      <c r="E103" s="222"/>
      <c r="F103" s="223"/>
      <c r="G103" s="156" t="s">
        <v>293</v>
      </c>
      <c r="H103" s="84">
        <v>648311500</v>
      </c>
    </row>
    <row r="104" spans="1:8" s="75" customFormat="1" ht="20.100000000000001" customHeight="1">
      <c r="A104" s="87"/>
      <c r="B104" s="87"/>
      <c r="C104" s="90"/>
      <c r="D104" s="222"/>
      <c r="E104" s="222"/>
      <c r="F104" s="223"/>
      <c r="G104" s="156" t="s">
        <v>294</v>
      </c>
      <c r="H104" s="84">
        <v>1824526640</v>
      </c>
    </row>
    <row r="105" spans="1:8" s="75" customFormat="1" ht="20.100000000000001" customHeight="1">
      <c r="A105" s="87"/>
      <c r="B105" s="87"/>
      <c r="C105" s="90"/>
      <c r="D105" s="222"/>
      <c r="E105" s="222"/>
      <c r="F105" s="223"/>
      <c r="G105" s="156" t="s">
        <v>295</v>
      </c>
      <c r="H105" s="84">
        <v>666397100</v>
      </c>
    </row>
    <row r="106" spans="1:8" s="75" customFormat="1" ht="20.100000000000001" customHeight="1">
      <c r="A106" s="87"/>
      <c r="B106" s="87"/>
      <c r="C106" s="90"/>
      <c r="D106" s="222"/>
      <c r="E106" s="222"/>
      <c r="F106" s="223"/>
      <c r="G106" s="156" t="s">
        <v>296</v>
      </c>
      <c r="H106" s="84">
        <v>904012930</v>
      </c>
    </row>
    <row r="107" spans="1:8" s="75" customFormat="1" ht="20.100000000000001" customHeight="1">
      <c r="A107" s="87"/>
      <c r="B107" s="87"/>
      <c r="C107" s="90"/>
      <c r="D107" s="222"/>
      <c r="E107" s="222"/>
      <c r="F107" s="223"/>
      <c r="G107" s="156" t="s">
        <v>297</v>
      </c>
      <c r="H107" s="84">
        <v>1126500410</v>
      </c>
    </row>
    <row r="108" spans="1:8" s="75" customFormat="1" ht="20.100000000000001" customHeight="1">
      <c r="A108" s="87"/>
      <c r="B108" s="87"/>
      <c r="C108" s="90"/>
      <c r="D108" s="222"/>
      <c r="E108" s="222"/>
      <c r="F108" s="223"/>
      <c r="G108" s="156" t="s">
        <v>298</v>
      </c>
      <c r="H108" s="84">
        <v>1738074150</v>
      </c>
    </row>
    <row r="109" spans="1:8" s="75" customFormat="1" ht="20.100000000000001" customHeight="1">
      <c r="A109" s="87"/>
      <c r="B109" s="87"/>
      <c r="C109" s="90"/>
      <c r="D109" s="222"/>
      <c r="E109" s="222"/>
      <c r="F109" s="223"/>
      <c r="G109" s="156" t="s">
        <v>299</v>
      </c>
      <c r="H109" s="84">
        <v>1299528770</v>
      </c>
    </row>
    <row r="110" spans="1:8" s="75" customFormat="1" ht="20.100000000000001" customHeight="1">
      <c r="A110" s="87"/>
      <c r="B110" s="87"/>
      <c r="C110" s="90"/>
      <c r="D110" s="222"/>
      <c r="E110" s="222"/>
      <c r="F110" s="223"/>
      <c r="G110" s="156" t="s">
        <v>300</v>
      </c>
      <c r="H110" s="84">
        <v>1624181990</v>
      </c>
    </row>
    <row r="111" spans="1:8" s="75" customFormat="1" ht="20.100000000000001" customHeight="1">
      <c r="A111" s="87"/>
      <c r="B111" s="87"/>
      <c r="C111" s="90"/>
      <c r="D111" s="222"/>
      <c r="E111" s="222"/>
      <c r="F111" s="223"/>
      <c r="G111" s="156" t="s">
        <v>301</v>
      </c>
      <c r="H111" s="84">
        <v>215663980</v>
      </c>
    </row>
    <row r="112" spans="1:8" s="75" customFormat="1" ht="20.100000000000001" customHeight="1">
      <c r="A112" s="87"/>
      <c r="B112" s="87"/>
      <c r="C112" s="90"/>
      <c r="D112" s="222"/>
      <c r="E112" s="222"/>
      <c r="F112" s="223"/>
      <c r="G112" s="156" t="s">
        <v>302</v>
      </c>
      <c r="H112" s="157">
        <v>221248400</v>
      </c>
    </row>
    <row r="113" spans="1:8" s="75" customFormat="1" ht="20.100000000000001" customHeight="1">
      <c r="A113" s="87"/>
      <c r="B113" s="87"/>
      <c r="C113" s="89"/>
      <c r="D113" s="214"/>
      <c r="E113" s="214"/>
      <c r="F113" s="215"/>
      <c r="G113" s="146" t="s">
        <v>336</v>
      </c>
      <c r="H113" s="80">
        <f>SUM(H100:H112)</f>
        <v>18553772830</v>
      </c>
    </row>
    <row r="114" spans="1:8" s="75" customFormat="1" ht="20.100000000000001" customHeight="1">
      <c r="A114" s="87"/>
      <c r="B114" s="87"/>
      <c r="C114" s="90" t="s">
        <v>228</v>
      </c>
      <c r="D114" s="222">
        <f>H127</f>
        <v>13491070</v>
      </c>
      <c r="E114" s="222">
        <v>13491000</v>
      </c>
      <c r="F114" s="223">
        <f>SUM(D114-E114)</f>
        <v>70</v>
      </c>
      <c r="G114" s="138" t="s">
        <v>304</v>
      </c>
      <c r="H114" s="65">
        <v>2231630</v>
      </c>
    </row>
    <row r="115" spans="1:8" s="75" customFormat="1" ht="20.100000000000001" customHeight="1">
      <c r="A115" s="87"/>
      <c r="B115" s="87"/>
      <c r="C115" s="90"/>
      <c r="D115" s="222"/>
      <c r="E115" s="222"/>
      <c r="F115" s="223"/>
      <c r="G115" s="138" t="s">
        <v>305</v>
      </c>
      <c r="H115" s="63">
        <v>2086810</v>
      </c>
    </row>
    <row r="116" spans="1:8" s="75" customFormat="1" ht="20.100000000000001" customHeight="1">
      <c r="A116" s="87"/>
      <c r="B116" s="87"/>
      <c r="C116" s="90"/>
      <c r="D116" s="222"/>
      <c r="E116" s="222"/>
      <c r="F116" s="223"/>
      <c r="G116" s="138" t="s">
        <v>306</v>
      </c>
      <c r="H116" s="63">
        <v>394550</v>
      </c>
    </row>
    <row r="117" spans="1:8" s="75" customFormat="1" ht="20.100000000000001" customHeight="1">
      <c r="A117" s="87"/>
      <c r="B117" s="87"/>
      <c r="C117" s="90"/>
      <c r="D117" s="222"/>
      <c r="E117" s="222"/>
      <c r="F117" s="223"/>
      <c r="G117" s="138" t="s">
        <v>303</v>
      </c>
      <c r="H117" s="63">
        <v>1326260</v>
      </c>
    </row>
    <row r="118" spans="1:8" s="75" customFormat="1" ht="20.100000000000001" customHeight="1">
      <c r="A118" s="87"/>
      <c r="B118" s="87"/>
      <c r="C118" s="90"/>
      <c r="D118" s="222"/>
      <c r="E118" s="222"/>
      <c r="F118" s="223"/>
      <c r="G118" s="138" t="s">
        <v>307</v>
      </c>
      <c r="H118" s="63">
        <v>2167410</v>
      </c>
    </row>
    <row r="119" spans="1:8" s="75" customFormat="1" ht="20.100000000000001" customHeight="1">
      <c r="A119" s="87"/>
      <c r="B119" s="87"/>
      <c r="C119" s="90"/>
      <c r="D119" s="222"/>
      <c r="E119" s="222"/>
      <c r="F119" s="223"/>
      <c r="G119" s="138" t="s">
        <v>308</v>
      </c>
      <c r="H119" s="63">
        <v>528710</v>
      </c>
    </row>
    <row r="120" spans="1:8" s="75" customFormat="1" ht="20.100000000000001" customHeight="1">
      <c r="A120" s="87"/>
      <c r="B120" s="87"/>
      <c r="C120" s="90"/>
      <c r="D120" s="222"/>
      <c r="E120" s="222"/>
      <c r="F120" s="223"/>
      <c r="G120" s="138" t="s">
        <v>309</v>
      </c>
      <c r="H120" s="63">
        <v>869270</v>
      </c>
    </row>
    <row r="121" spans="1:8" s="75" customFormat="1" ht="20.100000000000001" customHeight="1">
      <c r="A121" s="87"/>
      <c r="B121" s="87"/>
      <c r="C121" s="90"/>
      <c r="D121" s="222"/>
      <c r="E121" s="222"/>
      <c r="F121" s="223"/>
      <c r="G121" s="138" t="s">
        <v>310</v>
      </c>
      <c r="H121" s="63">
        <v>1130500</v>
      </c>
    </row>
    <row r="122" spans="1:8" s="75" customFormat="1" ht="20.100000000000001" customHeight="1">
      <c r="A122" s="87"/>
      <c r="B122" s="87"/>
      <c r="C122" s="90"/>
      <c r="D122" s="222"/>
      <c r="E122" s="222"/>
      <c r="F122" s="223"/>
      <c r="G122" s="138" t="s">
        <v>311</v>
      </c>
      <c r="H122" s="63">
        <v>190340</v>
      </c>
    </row>
    <row r="123" spans="1:8" s="75" customFormat="1" ht="20.100000000000001" customHeight="1">
      <c r="A123" s="87"/>
      <c r="B123" s="87"/>
      <c r="C123" s="90"/>
      <c r="D123" s="222"/>
      <c r="E123" s="222"/>
      <c r="F123" s="223"/>
      <c r="G123" s="138" t="s">
        <v>312</v>
      </c>
      <c r="H123" s="63">
        <v>886300</v>
      </c>
    </row>
    <row r="124" spans="1:8" s="75" customFormat="1" ht="20.100000000000001" customHeight="1">
      <c r="A124" s="87"/>
      <c r="B124" s="87"/>
      <c r="C124" s="90"/>
      <c r="D124" s="222"/>
      <c r="E124" s="222"/>
      <c r="F124" s="223"/>
      <c r="G124" s="138" t="s">
        <v>313</v>
      </c>
      <c r="H124" s="63">
        <v>1039580</v>
      </c>
    </row>
    <row r="125" spans="1:8" s="75" customFormat="1" ht="20.100000000000001" customHeight="1">
      <c r="A125" s="87"/>
      <c r="B125" s="87"/>
      <c r="C125" s="90"/>
      <c r="D125" s="222"/>
      <c r="E125" s="222"/>
      <c r="F125" s="223"/>
      <c r="G125" s="138" t="s">
        <v>314</v>
      </c>
      <c r="H125" s="63">
        <v>375790</v>
      </c>
    </row>
    <row r="126" spans="1:8" s="75" customFormat="1" ht="20.100000000000001" customHeight="1">
      <c r="A126" s="87"/>
      <c r="B126" s="87"/>
      <c r="C126" s="90"/>
      <c r="D126" s="222"/>
      <c r="E126" s="222"/>
      <c r="F126" s="223"/>
      <c r="G126" s="138" t="s">
        <v>315</v>
      </c>
      <c r="H126" s="63">
        <v>263920</v>
      </c>
    </row>
    <row r="127" spans="1:8" s="75" customFormat="1" ht="20.100000000000001" customHeight="1">
      <c r="A127" s="87"/>
      <c r="B127" s="87"/>
      <c r="C127" s="89"/>
      <c r="D127" s="214"/>
      <c r="E127" s="214"/>
      <c r="F127" s="215"/>
      <c r="G127" s="146" t="s">
        <v>4</v>
      </c>
      <c r="H127" s="80">
        <f>SUM(H114:H126)</f>
        <v>13491070</v>
      </c>
    </row>
    <row r="128" spans="1:8" s="75" customFormat="1" ht="20.100000000000001" customHeight="1">
      <c r="A128" s="87"/>
      <c r="B128" s="87"/>
      <c r="C128" s="83" t="s">
        <v>229</v>
      </c>
      <c r="D128" s="222">
        <f>H136</f>
        <v>955356920</v>
      </c>
      <c r="E128" s="222">
        <v>0</v>
      </c>
      <c r="F128" s="223">
        <f>SUM(D128-E128)</f>
        <v>955356920</v>
      </c>
      <c r="G128" s="138" t="s">
        <v>316</v>
      </c>
      <c r="H128" s="84">
        <v>12243110</v>
      </c>
    </row>
    <row r="129" spans="1:8" s="75" customFormat="1" ht="20.100000000000001" customHeight="1">
      <c r="A129" s="87"/>
      <c r="B129" s="87"/>
      <c r="C129" s="83"/>
      <c r="D129" s="222"/>
      <c r="E129" s="222"/>
      <c r="F129" s="223"/>
      <c r="G129" s="138" t="s">
        <v>380</v>
      </c>
      <c r="H129" s="84">
        <v>59750000</v>
      </c>
    </row>
    <row r="130" spans="1:8" s="75" customFormat="1" ht="20.100000000000001" customHeight="1">
      <c r="A130" s="87"/>
      <c r="B130" s="87"/>
      <c r="C130" s="83"/>
      <c r="D130" s="222"/>
      <c r="E130" s="222"/>
      <c r="F130" s="223"/>
      <c r="G130" s="138" t="s">
        <v>381</v>
      </c>
      <c r="H130" s="84">
        <v>114807180</v>
      </c>
    </row>
    <row r="131" spans="1:8" s="75" customFormat="1" ht="20.100000000000001" customHeight="1">
      <c r="A131" s="87"/>
      <c r="B131" s="87"/>
      <c r="C131" s="83"/>
      <c r="D131" s="222"/>
      <c r="E131" s="222"/>
      <c r="F131" s="223"/>
      <c r="G131" s="138" t="s">
        <v>382</v>
      </c>
      <c r="H131" s="84">
        <v>6880000</v>
      </c>
    </row>
    <row r="132" spans="1:8" s="75" customFormat="1" ht="20.100000000000001" customHeight="1">
      <c r="A132" s="87"/>
      <c r="B132" s="87"/>
      <c r="C132" s="83"/>
      <c r="D132" s="222"/>
      <c r="E132" s="222"/>
      <c r="F132" s="223"/>
      <c r="G132" s="138" t="s">
        <v>383</v>
      </c>
      <c r="H132" s="84">
        <v>729350000</v>
      </c>
    </row>
    <row r="133" spans="1:8" s="75" customFormat="1" ht="20.100000000000001" customHeight="1">
      <c r="A133" s="87"/>
      <c r="B133" s="87"/>
      <c r="C133" s="83"/>
      <c r="D133" s="222"/>
      <c r="E133" s="222"/>
      <c r="F133" s="223"/>
      <c r="G133" s="138" t="s">
        <v>384</v>
      </c>
      <c r="H133" s="84">
        <v>15071910</v>
      </c>
    </row>
    <row r="134" spans="1:8" s="75" customFormat="1" ht="20.100000000000001" customHeight="1">
      <c r="A134" s="87"/>
      <c r="B134" s="87"/>
      <c r="C134" s="83"/>
      <c r="D134" s="222"/>
      <c r="E134" s="222"/>
      <c r="F134" s="223"/>
      <c r="G134" s="138" t="s">
        <v>385</v>
      </c>
      <c r="H134" s="84">
        <v>2136000</v>
      </c>
    </row>
    <row r="135" spans="1:8" s="75" customFormat="1" ht="20.100000000000001" customHeight="1">
      <c r="A135" s="87"/>
      <c r="B135" s="87"/>
      <c r="C135" s="83"/>
      <c r="D135" s="222"/>
      <c r="E135" s="222"/>
      <c r="F135" s="223"/>
      <c r="G135" s="138" t="s">
        <v>386</v>
      </c>
      <c r="H135" s="84">
        <v>15118720</v>
      </c>
    </row>
    <row r="136" spans="1:8" s="75" customFormat="1" ht="20.100000000000001" customHeight="1">
      <c r="A136" s="87"/>
      <c r="B136" s="87"/>
      <c r="C136" s="89"/>
      <c r="D136" s="214"/>
      <c r="E136" s="214"/>
      <c r="F136" s="215"/>
      <c r="G136" s="146" t="s">
        <v>336</v>
      </c>
      <c r="H136" s="80">
        <f>SUM(H128:H135)</f>
        <v>955356920</v>
      </c>
    </row>
    <row r="137" spans="1:8" s="75" customFormat="1" ht="20.100000000000001" customHeight="1">
      <c r="A137" s="87"/>
      <c r="B137" s="87"/>
      <c r="C137" s="90" t="s">
        <v>230</v>
      </c>
      <c r="D137" s="222">
        <f>H143</f>
        <v>209797550</v>
      </c>
      <c r="E137" s="222">
        <v>0</v>
      </c>
      <c r="F137" s="223">
        <f>SUM(D137-E137)</f>
        <v>209797550</v>
      </c>
      <c r="G137" s="138" t="s">
        <v>393</v>
      </c>
      <c r="H137" s="84">
        <v>98880770</v>
      </c>
    </row>
    <row r="138" spans="1:8" s="75" customFormat="1" ht="20.100000000000001" customHeight="1">
      <c r="A138" s="87"/>
      <c r="B138" s="87"/>
      <c r="C138" s="90"/>
      <c r="D138" s="222"/>
      <c r="E138" s="222"/>
      <c r="F138" s="223"/>
      <c r="G138" s="138" t="s">
        <v>394</v>
      </c>
      <c r="H138" s="84">
        <v>5327740</v>
      </c>
    </row>
    <row r="139" spans="1:8" s="75" customFormat="1" ht="20.100000000000001" customHeight="1">
      <c r="A139" s="87"/>
      <c r="B139" s="87"/>
      <c r="C139" s="90"/>
      <c r="D139" s="222"/>
      <c r="E139" s="222"/>
      <c r="F139" s="223"/>
      <c r="G139" s="138" t="s">
        <v>395</v>
      </c>
      <c r="H139" s="84">
        <v>48414730</v>
      </c>
    </row>
    <row r="140" spans="1:8" s="75" customFormat="1" ht="20.100000000000001" customHeight="1">
      <c r="A140" s="87"/>
      <c r="B140" s="87"/>
      <c r="C140" s="90"/>
      <c r="D140" s="222"/>
      <c r="E140" s="222"/>
      <c r="F140" s="223"/>
      <c r="G140" s="149" t="s">
        <v>396</v>
      </c>
      <c r="H140" s="84">
        <v>35954000</v>
      </c>
    </row>
    <row r="141" spans="1:8" s="75" customFormat="1" ht="20.100000000000001" customHeight="1">
      <c r="A141" s="87"/>
      <c r="B141" s="87"/>
      <c r="C141" s="90"/>
      <c r="D141" s="222"/>
      <c r="E141" s="222"/>
      <c r="F141" s="223"/>
      <c r="G141" s="138" t="s">
        <v>397</v>
      </c>
      <c r="H141" s="84">
        <v>7940000</v>
      </c>
    </row>
    <row r="142" spans="1:8" s="75" customFormat="1" ht="20.100000000000001" customHeight="1">
      <c r="A142" s="87"/>
      <c r="B142" s="87"/>
      <c r="C142" s="90"/>
      <c r="D142" s="222"/>
      <c r="E142" s="222"/>
      <c r="F142" s="223"/>
      <c r="G142" s="138" t="s">
        <v>398</v>
      </c>
      <c r="H142" s="84">
        <v>13280310</v>
      </c>
    </row>
    <row r="143" spans="1:8" s="75" customFormat="1" ht="20.100000000000001" customHeight="1">
      <c r="A143" s="87"/>
      <c r="B143" s="87"/>
      <c r="C143" s="89"/>
      <c r="D143" s="214"/>
      <c r="E143" s="214"/>
      <c r="F143" s="215"/>
      <c r="G143" s="146" t="s">
        <v>387</v>
      </c>
      <c r="H143" s="80">
        <f>SUM(H137:H142)</f>
        <v>209797550</v>
      </c>
    </row>
    <row r="144" spans="1:8" s="75" customFormat="1" ht="20.100000000000001" customHeight="1">
      <c r="A144" s="87"/>
      <c r="B144" s="87"/>
      <c r="C144" s="90" t="s">
        <v>231</v>
      </c>
      <c r="D144" s="222">
        <f>H145</f>
        <v>0</v>
      </c>
      <c r="E144" s="222">
        <v>0</v>
      </c>
      <c r="F144" s="223">
        <f>SUM(D144-E144)</f>
        <v>0</v>
      </c>
      <c r="G144" s="138"/>
      <c r="H144" s="84"/>
    </row>
    <row r="145" spans="1:8" s="75" customFormat="1" ht="20.100000000000001" customHeight="1">
      <c r="A145" s="87"/>
      <c r="B145" s="87"/>
      <c r="C145" s="89"/>
      <c r="D145" s="214"/>
      <c r="E145" s="214"/>
      <c r="F145" s="215"/>
      <c r="G145" s="146" t="s">
        <v>387</v>
      </c>
      <c r="H145" s="80">
        <f>SUM(H144:H144)</f>
        <v>0</v>
      </c>
    </row>
    <row r="146" spans="1:8" s="75" customFormat="1" ht="20.100000000000001" customHeight="1">
      <c r="A146" s="87"/>
      <c r="B146" s="87"/>
      <c r="C146" s="90" t="s">
        <v>232</v>
      </c>
      <c r="D146" s="222">
        <f>H147</f>
        <v>0</v>
      </c>
      <c r="E146" s="222">
        <v>0</v>
      </c>
      <c r="F146" s="223">
        <f>SUM(D146-E146)</f>
        <v>0</v>
      </c>
      <c r="G146" s="138"/>
      <c r="H146" s="84"/>
    </row>
    <row r="147" spans="1:8" s="75" customFormat="1" ht="20.100000000000001" customHeight="1">
      <c r="A147" s="91"/>
      <c r="B147" s="91"/>
      <c r="C147" s="89"/>
      <c r="D147" s="214"/>
      <c r="E147" s="214"/>
      <c r="F147" s="215"/>
      <c r="G147" s="146" t="s">
        <v>387</v>
      </c>
      <c r="H147" s="80">
        <f>SUM(H146:H146)</f>
        <v>0</v>
      </c>
    </row>
    <row r="148" spans="1:8" s="75" customFormat="1" ht="20.100000000000001" customHeight="1">
      <c r="A148" s="342" t="s">
        <v>135</v>
      </c>
      <c r="B148" s="342"/>
      <c r="C148" s="341"/>
      <c r="D148" s="216">
        <f>D149</f>
        <v>1546522570</v>
      </c>
      <c r="E148" s="216">
        <f>E149</f>
        <v>1326523000</v>
      </c>
      <c r="F148" s="217">
        <f t="shared" ref="F148:F171" si="3">SUM(D148-E148)</f>
        <v>219999570</v>
      </c>
      <c r="G148" s="135"/>
      <c r="H148" s="82"/>
    </row>
    <row r="149" spans="1:8" s="75" customFormat="1" ht="20.100000000000001" customHeight="1">
      <c r="A149" s="81"/>
      <c r="B149" s="341" t="s">
        <v>136</v>
      </c>
      <c r="C149" s="341"/>
      <c r="D149" s="216">
        <f>SUM(D150:D154)</f>
        <v>1546522570</v>
      </c>
      <c r="E149" s="216">
        <f>SUM(E150:E154)</f>
        <v>1326523000</v>
      </c>
      <c r="F149" s="217">
        <f t="shared" si="3"/>
        <v>219999570</v>
      </c>
      <c r="G149" s="135"/>
      <c r="H149" s="82"/>
    </row>
    <row r="150" spans="1:8" s="75" customFormat="1" ht="20.100000000000001" customHeight="1">
      <c r="A150" s="83"/>
      <c r="B150" s="81"/>
      <c r="C150" s="123" t="s">
        <v>137</v>
      </c>
      <c r="D150" s="216">
        <f>H150</f>
        <v>0</v>
      </c>
      <c r="E150" s="216">
        <v>0</v>
      </c>
      <c r="F150" s="217">
        <f t="shared" si="3"/>
        <v>0</v>
      </c>
      <c r="G150" s="135"/>
      <c r="H150" s="82"/>
    </row>
    <row r="151" spans="1:8" s="75" customFormat="1" ht="20.100000000000001" customHeight="1">
      <c r="A151" s="83"/>
      <c r="B151" s="83"/>
      <c r="C151" s="123" t="s">
        <v>138</v>
      </c>
      <c r="D151" s="214">
        <f>H151</f>
        <v>0</v>
      </c>
      <c r="E151" s="214">
        <v>0</v>
      </c>
      <c r="F151" s="215">
        <f t="shared" si="3"/>
        <v>0</v>
      </c>
      <c r="G151" s="136"/>
      <c r="H151" s="80"/>
    </row>
    <row r="152" spans="1:8" s="75" customFormat="1" ht="20.100000000000001" customHeight="1">
      <c r="A152" s="83"/>
      <c r="B152" s="83"/>
      <c r="C152" s="83" t="s">
        <v>139</v>
      </c>
      <c r="D152" s="222">
        <f>H154</f>
        <v>1546522570</v>
      </c>
      <c r="E152" s="222">
        <v>1326523000</v>
      </c>
      <c r="F152" s="223">
        <f t="shared" ref="F152" si="4">SUM(D152-E152)</f>
        <v>219999570</v>
      </c>
      <c r="G152" s="138" t="s">
        <v>388</v>
      </c>
      <c r="H152" s="84">
        <v>742000000</v>
      </c>
    </row>
    <row r="153" spans="1:8" s="75" customFormat="1" ht="20.100000000000001" customHeight="1">
      <c r="A153" s="83"/>
      <c r="B153" s="83"/>
      <c r="C153" s="83"/>
      <c r="D153" s="222"/>
      <c r="E153" s="222"/>
      <c r="F153" s="223"/>
      <c r="G153" s="138" t="s">
        <v>389</v>
      </c>
      <c r="H153" s="84">
        <v>804522570</v>
      </c>
    </row>
    <row r="154" spans="1:8" s="75" customFormat="1" ht="20.100000000000001" customHeight="1">
      <c r="A154" s="123"/>
      <c r="B154" s="123"/>
      <c r="C154" s="200"/>
      <c r="D154" s="214"/>
      <c r="E154" s="214"/>
      <c r="F154" s="215"/>
      <c r="G154" s="146" t="s">
        <v>387</v>
      </c>
      <c r="H154" s="80">
        <f>SUM(H152:H153)</f>
        <v>1546522570</v>
      </c>
    </row>
    <row r="155" spans="1:8" s="75" customFormat="1" ht="20.100000000000001" customHeight="1">
      <c r="A155" s="341" t="s">
        <v>140</v>
      </c>
      <c r="B155" s="341"/>
      <c r="C155" s="341"/>
      <c r="D155" s="216">
        <f>D156</f>
        <v>0</v>
      </c>
      <c r="E155" s="216">
        <f>E156</f>
        <v>0</v>
      </c>
      <c r="F155" s="217">
        <f t="shared" si="3"/>
        <v>0</v>
      </c>
      <c r="G155" s="135"/>
      <c r="H155" s="82"/>
    </row>
    <row r="156" spans="1:8" s="75" customFormat="1" ht="20.100000000000001" customHeight="1">
      <c r="A156" s="81"/>
      <c r="B156" s="341" t="s">
        <v>141</v>
      </c>
      <c r="C156" s="341"/>
      <c r="D156" s="216">
        <f>D157</f>
        <v>0</v>
      </c>
      <c r="E156" s="216">
        <f>E157</f>
        <v>0</v>
      </c>
      <c r="F156" s="217">
        <f t="shared" si="3"/>
        <v>0</v>
      </c>
      <c r="G156" s="135"/>
      <c r="H156" s="82"/>
    </row>
    <row r="157" spans="1:8" s="75" customFormat="1" ht="20.100000000000001" customHeight="1">
      <c r="A157" s="83"/>
      <c r="B157" s="81"/>
      <c r="C157" s="122" t="s">
        <v>142</v>
      </c>
      <c r="D157" s="216">
        <f>H157</f>
        <v>0</v>
      </c>
      <c r="E157" s="216">
        <v>0</v>
      </c>
      <c r="F157" s="217">
        <f t="shared" si="3"/>
        <v>0</v>
      </c>
      <c r="G157" s="135"/>
      <c r="H157" s="82"/>
    </row>
    <row r="158" spans="1:8" s="75" customFormat="1" ht="20.100000000000001" customHeight="1">
      <c r="A158" s="341" t="s">
        <v>143</v>
      </c>
      <c r="B158" s="341"/>
      <c r="C158" s="341"/>
      <c r="D158" s="216">
        <f>D159</f>
        <v>0</v>
      </c>
      <c r="E158" s="216">
        <f>E159</f>
        <v>0</v>
      </c>
      <c r="F158" s="217">
        <f t="shared" si="3"/>
        <v>0</v>
      </c>
      <c r="G158" s="135"/>
      <c r="H158" s="82"/>
    </row>
    <row r="159" spans="1:8" s="75" customFormat="1" ht="20.100000000000001" customHeight="1">
      <c r="A159" s="81"/>
      <c r="B159" s="341" t="s">
        <v>144</v>
      </c>
      <c r="C159" s="341"/>
      <c r="D159" s="216">
        <f>SUM(D160:D162)</f>
        <v>0</v>
      </c>
      <c r="E159" s="216">
        <f t="shared" ref="E159:F159" si="5">SUM(E160:E162)</f>
        <v>0</v>
      </c>
      <c r="F159" s="216">
        <f t="shared" si="5"/>
        <v>0</v>
      </c>
      <c r="G159" s="135"/>
      <c r="H159" s="82"/>
    </row>
    <row r="160" spans="1:8" s="75" customFormat="1" ht="20.100000000000001" customHeight="1">
      <c r="A160" s="83"/>
      <c r="B160" s="81"/>
      <c r="C160" s="122" t="s">
        <v>145</v>
      </c>
      <c r="D160" s="216">
        <f>H160</f>
        <v>0</v>
      </c>
      <c r="E160" s="216">
        <v>0</v>
      </c>
      <c r="F160" s="217">
        <f t="shared" si="3"/>
        <v>0</v>
      </c>
      <c r="G160" s="135"/>
      <c r="H160" s="82"/>
    </row>
    <row r="161" spans="1:9" s="75" customFormat="1" ht="20.100000000000001" customHeight="1">
      <c r="A161" s="83"/>
      <c r="B161" s="83"/>
      <c r="C161" s="183" t="s">
        <v>233</v>
      </c>
      <c r="D161" s="216">
        <f>H161</f>
        <v>0</v>
      </c>
      <c r="E161" s="216">
        <v>0</v>
      </c>
      <c r="F161" s="217">
        <f>D161-E161</f>
        <v>0</v>
      </c>
      <c r="G161" s="135"/>
      <c r="H161" s="82"/>
    </row>
    <row r="162" spans="1:9" s="75" customFormat="1" ht="20.100000000000001" customHeight="1">
      <c r="A162" s="123"/>
      <c r="B162" s="123"/>
      <c r="C162" s="189" t="s">
        <v>234</v>
      </c>
      <c r="D162" s="216">
        <f>H162</f>
        <v>0</v>
      </c>
      <c r="E162" s="216">
        <v>0</v>
      </c>
      <c r="F162" s="217">
        <f t="shared" si="3"/>
        <v>0</v>
      </c>
      <c r="G162" s="135"/>
      <c r="H162" s="82"/>
    </row>
    <row r="163" spans="1:9" s="75" customFormat="1" ht="20.100000000000001" customHeight="1">
      <c r="A163" s="341" t="s">
        <v>146</v>
      </c>
      <c r="B163" s="341"/>
      <c r="C163" s="341"/>
      <c r="D163" s="216">
        <f>D164</f>
        <v>0</v>
      </c>
      <c r="E163" s="216">
        <f>E164</f>
        <v>0</v>
      </c>
      <c r="F163" s="217">
        <f t="shared" si="3"/>
        <v>0</v>
      </c>
      <c r="G163" s="135"/>
      <c r="H163" s="82"/>
    </row>
    <row r="164" spans="1:9" s="75" customFormat="1" ht="20.100000000000001" customHeight="1">
      <c r="A164" s="81"/>
      <c r="B164" s="341" t="s">
        <v>147</v>
      </c>
      <c r="C164" s="341"/>
      <c r="D164" s="216">
        <f>D165</f>
        <v>0</v>
      </c>
      <c r="E164" s="216">
        <f>E165</f>
        <v>0</v>
      </c>
      <c r="F164" s="217">
        <f t="shared" si="3"/>
        <v>0</v>
      </c>
      <c r="G164" s="135"/>
      <c r="H164" s="82"/>
    </row>
    <row r="165" spans="1:9" s="75" customFormat="1" ht="20.100000000000001" customHeight="1">
      <c r="A165" s="83"/>
      <c r="B165" s="83"/>
      <c r="C165" s="83" t="s">
        <v>147</v>
      </c>
      <c r="D165" s="222">
        <f>H165</f>
        <v>0</v>
      </c>
      <c r="E165" s="222">
        <v>0</v>
      </c>
      <c r="F165" s="223">
        <f t="shared" si="3"/>
        <v>0</v>
      </c>
      <c r="G165" s="138"/>
      <c r="H165" s="84"/>
    </row>
    <row r="166" spans="1:9" s="75" customFormat="1" ht="20.100000000000001" customHeight="1">
      <c r="A166" s="341" t="s">
        <v>148</v>
      </c>
      <c r="B166" s="341"/>
      <c r="C166" s="341"/>
      <c r="D166" s="216">
        <f>D167</f>
        <v>81666900</v>
      </c>
      <c r="E166" s="216">
        <f>E167</f>
        <v>81688000</v>
      </c>
      <c r="F166" s="217">
        <f t="shared" si="3"/>
        <v>-21100</v>
      </c>
      <c r="G166" s="135"/>
      <c r="H166" s="82"/>
    </row>
    <row r="167" spans="1:9" s="75" customFormat="1" ht="20.100000000000001" customHeight="1">
      <c r="A167" s="81"/>
      <c r="B167" s="341" t="s">
        <v>149</v>
      </c>
      <c r="C167" s="341"/>
      <c r="D167" s="216">
        <f>D168+D169+D170+D171</f>
        <v>81666900</v>
      </c>
      <c r="E167" s="216">
        <f>E168+E169+E170+E171</f>
        <v>81688000</v>
      </c>
      <c r="F167" s="217">
        <f t="shared" si="3"/>
        <v>-21100</v>
      </c>
      <c r="G167" s="135"/>
      <c r="H167" s="82"/>
    </row>
    <row r="168" spans="1:9" s="75" customFormat="1" ht="20.100000000000001" customHeight="1">
      <c r="A168" s="83"/>
      <c r="B168" s="81"/>
      <c r="C168" s="122" t="s">
        <v>150</v>
      </c>
      <c r="D168" s="216">
        <f>H168</f>
        <v>0</v>
      </c>
      <c r="E168" s="216">
        <v>0</v>
      </c>
      <c r="F168" s="217">
        <f t="shared" si="3"/>
        <v>0</v>
      </c>
      <c r="G168" s="135"/>
      <c r="H168" s="82"/>
    </row>
    <row r="169" spans="1:9" s="75" customFormat="1" ht="20.100000000000001" customHeight="1">
      <c r="A169" s="83"/>
      <c r="B169" s="83"/>
      <c r="C169" s="122" t="s">
        <v>151</v>
      </c>
      <c r="D169" s="216">
        <f t="shared" ref="D169:D170" si="6">H169</f>
        <v>0</v>
      </c>
      <c r="E169" s="216">
        <v>0</v>
      </c>
      <c r="F169" s="217">
        <f t="shared" si="3"/>
        <v>0</v>
      </c>
      <c r="G169" s="135"/>
      <c r="H169" s="82"/>
    </row>
    <row r="170" spans="1:9" s="75" customFormat="1" ht="20.100000000000001" customHeight="1">
      <c r="A170" s="83"/>
      <c r="B170" s="83"/>
      <c r="C170" s="122" t="s">
        <v>152</v>
      </c>
      <c r="D170" s="216">
        <f t="shared" si="6"/>
        <v>66666900</v>
      </c>
      <c r="E170" s="216">
        <v>66688000</v>
      </c>
      <c r="F170" s="217">
        <f t="shared" si="3"/>
        <v>-21100</v>
      </c>
      <c r="G170" s="158" t="s">
        <v>371</v>
      </c>
      <c r="H170" s="92">
        <v>66666900</v>
      </c>
      <c r="I170" s="159"/>
    </row>
    <row r="171" spans="1:9" s="75" customFormat="1" ht="20.100000000000001" customHeight="1">
      <c r="A171" s="83"/>
      <c r="B171" s="83"/>
      <c r="C171" s="81" t="s">
        <v>153</v>
      </c>
      <c r="D171" s="220">
        <f>H171</f>
        <v>15000000</v>
      </c>
      <c r="E171" s="220">
        <v>15000000</v>
      </c>
      <c r="F171" s="221">
        <f t="shared" si="3"/>
        <v>0</v>
      </c>
      <c r="G171" s="158" t="s">
        <v>453</v>
      </c>
      <c r="H171" s="85">
        <v>15000000</v>
      </c>
    </row>
    <row r="172" spans="1:9" s="75" customFormat="1" ht="20.100000000000001" customHeight="1">
      <c r="A172" s="341" t="s">
        <v>154</v>
      </c>
      <c r="B172" s="341"/>
      <c r="C172" s="341"/>
      <c r="D172" s="216">
        <f>D173</f>
        <v>0</v>
      </c>
      <c r="E172" s="216">
        <f>E173</f>
        <v>1261668000</v>
      </c>
      <c r="F172" s="217">
        <f>SUM(D172-E172)</f>
        <v>-1261668000</v>
      </c>
      <c r="G172" s="135"/>
      <c r="H172" s="82"/>
    </row>
    <row r="173" spans="1:9" s="75" customFormat="1" ht="20.100000000000001" customHeight="1">
      <c r="A173" s="81"/>
      <c r="B173" s="341" t="s">
        <v>155</v>
      </c>
      <c r="C173" s="341"/>
      <c r="D173" s="216">
        <f>D174</f>
        <v>0</v>
      </c>
      <c r="E173" s="216">
        <f>E174</f>
        <v>1261668000</v>
      </c>
      <c r="F173" s="217">
        <f>SUM(D173-E173)</f>
        <v>-1261668000</v>
      </c>
      <c r="G173" s="135"/>
      <c r="H173" s="82"/>
    </row>
    <row r="174" spans="1:9" s="75" customFormat="1" ht="20.100000000000001" customHeight="1">
      <c r="A174" s="83"/>
      <c r="B174" s="81"/>
      <c r="C174" s="81" t="s">
        <v>155</v>
      </c>
      <c r="D174" s="220">
        <f>H174</f>
        <v>0</v>
      </c>
      <c r="E174" s="220">
        <v>1261668000</v>
      </c>
      <c r="F174" s="221">
        <f>SUM(D174-E174)</f>
        <v>-1261668000</v>
      </c>
      <c r="G174" s="137"/>
      <c r="H174" s="71"/>
    </row>
    <row r="175" spans="1:9" s="75" customFormat="1" ht="20.100000000000001" customHeight="1">
      <c r="A175" s="336" t="s">
        <v>156</v>
      </c>
      <c r="B175" s="337"/>
      <c r="C175" s="338"/>
      <c r="D175" s="226">
        <f>D172+D166+D163+D158+D155+D148+D84+D60+D14+D6</f>
        <v>31937932461</v>
      </c>
      <c r="E175" s="226">
        <f>E172+E166+E163+E158+E155+E148+E84+E60+E14+E6</f>
        <v>33532209000</v>
      </c>
      <c r="F175" s="227">
        <f>SUM(D175-E175)</f>
        <v>-1594276539</v>
      </c>
      <c r="G175" s="161"/>
      <c r="H175" s="76"/>
    </row>
    <row r="176" spans="1:9" ht="18" customHeight="1">
      <c r="D176" s="77"/>
      <c r="H176" s="78"/>
    </row>
    <row r="177" spans="4:8" ht="18" customHeight="1">
      <c r="D177" s="79"/>
      <c r="H177" s="78"/>
    </row>
  </sheetData>
  <mergeCells count="31">
    <mergeCell ref="C1:D1"/>
    <mergeCell ref="A166:C166"/>
    <mergeCell ref="B167:C167"/>
    <mergeCell ref="A172:C172"/>
    <mergeCell ref="B173:C173"/>
    <mergeCell ref="A14:C14"/>
    <mergeCell ref="B15:C15"/>
    <mergeCell ref="B28:C28"/>
    <mergeCell ref="A60:C60"/>
    <mergeCell ref="A2:H2"/>
    <mergeCell ref="A4:C4"/>
    <mergeCell ref="D4:D5"/>
    <mergeCell ref="E4:E5"/>
    <mergeCell ref="F4:F5"/>
    <mergeCell ref="G4:H5"/>
    <mergeCell ref="A175:C175"/>
    <mergeCell ref="C3:D3"/>
    <mergeCell ref="A155:C155"/>
    <mergeCell ref="B156:C156"/>
    <mergeCell ref="A158:C158"/>
    <mergeCell ref="B159:C159"/>
    <mergeCell ref="A163:C163"/>
    <mergeCell ref="B164:C164"/>
    <mergeCell ref="B61:C61"/>
    <mergeCell ref="B65:C65"/>
    <mergeCell ref="A84:C84"/>
    <mergeCell ref="B85:C85"/>
    <mergeCell ref="A148:C148"/>
    <mergeCell ref="B149:C149"/>
    <mergeCell ref="A6:C6"/>
    <mergeCell ref="B7:C7"/>
  </mergeCells>
  <phoneticPr fontId="9" type="noConversion"/>
  <printOptions horizontalCentered="1"/>
  <pageMargins left="0.35433070866141736" right="0.31496062992125984" top="1.0236220472440944" bottom="0.82677165354330717" header="0.51181102362204722" footer="0.31496062992125984"/>
  <pageSetup paperSize="9" scale="70" orientation="portrait" r:id="rId1"/>
  <headerFooter alignWithMargins="0"/>
  <rowBreaks count="3" manualBreakCount="3">
    <brk id="47" max="7" man="1"/>
    <brk id="93" max="7" man="1"/>
    <brk id="136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8"/>
  <sheetViews>
    <sheetView view="pageBreakPreview" topLeftCell="A31" zoomScaleNormal="115" zoomScaleSheetLayoutView="100" workbookViewId="0">
      <selection activeCell="A3" sqref="A3:D3"/>
    </sheetView>
  </sheetViews>
  <sheetFormatPr defaultColWidth="23.375" defaultRowHeight="20.100000000000001" customHeight="1"/>
  <cols>
    <col min="1" max="3" width="21.375" style="43" customWidth="1"/>
    <col min="4" max="4" width="20.125" style="43" customWidth="1"/>
    <col min="5" max="5" width="6" style="43" customWidth="1"/>
    <col min="6" max="9" width="17.125" style="43" customWidth="1"/>
    <col min="10" max="16384" width="23.375" style="43"/>
  </cols>
  <sheetData>
    <row r="1" spans="1:4" ht="18.75" customHeight="1">
      <c r="A1" s="190" t="s">
        <v>173</v>
      </c>
      <c r="B1" s="45"/>
      <c r="C1" s="45"/>
      <c r="D1" s="45"/>
    </row>
    <row r="2" spans="1:4" ht="19.5" customHeight="1">
      <c r="A2" s="97"/>
      <c r="B2" s="45"/>
      <c r="C2" s="45"/>
      <c r="D2" s="45"/>
    </row>
    <row r="3" spans="1:4" ht="20.100000000000001" customHeight="1">
      <c r="A3" s="347" t="s">
        <v>184</v>
      </c>
      <c r="B3" s="347"/>
      <c r="C3" s="347"/>
      <c r="D3" s="347"/>
    </row>
    <row r="4" spans="1:4" ht="20.100000000000001" customHeight="1">
      <c r="A4" s="45"/>
      <c r="B4" s="45"/>
      <c r="C4" s="45"/>
      <c r="D4" s="45"/>
    </row>
    <row r="5" spans="1:4" ht="20.100000000000001" customHeight="1" thickBot="1">
      <c r="A5" s="93" t="s">
        <v>181</v>
      </c>
      <c r="B5" s="45"/>
      <c r="C5" s="45"/>
      <c r="D5" s="195" t="s">
        <v>159</v>
      </c>
    </row>
    <row r="6" spans="1:4" ht="20.100000000000001" customHeight="1">
      <c r="A6" s="103" t="s">
        <v>160</v>
      </c>
      <c r="B6" s="104" t="s">
        <v>161</v>
      </c>
      <c r="C6" s="104" t="s">
        <v>162</v>
      </c>
      <c r="D6" s="348" t="s">
        <v>163</v>
      </c>
    </row>
    <row r="7" spans="1:4" ht="20.100000000000001" customHeight="1">
      <c r="A7" s="105" t="s">
        <v>174</v>
      </c>
      <c r="B7" s="106" t="s">
        <v>175</v>
      </c>
      <c r="C7" s="107" t="s">
        <v>164</v>
      </c>
      <c r="D7" s="349"/>
    </row>
    <row r="8" spans="1:4" ht="25.5" customHeight="1" thickBot="1">
      <c r="A8" s="108">
        <v>1194227371</v>
      </c>
      <c r="B8" s="109">
        <v>1844024509</v>
      </c>
      <c r="C8" s="110">
        <f>A8-B8</f>
        <v>-649797138</v>
      </c>
      <c r="D8" s="111"/>
    </row>
    <row r="9" spans="1:4" ht="12" customHeight="1">
      <c r="A9" s="98"/>
      <c r="B9" s="98"/>
      <c r="C9" s="98"/>
      <c r="D9" s="98"/>
    </row>
    <row r="10" spans="1:4" ht="12" customHeight="1">
      <c r="A10" s="98"/>
      <c r="B10" s="98"/>
      <c r="C10" s="98"/>
      <c r="D10" s="98"/>
    </row>
    <row r="11" spans="1:4" ht="20.100000000000001" customHeight="1" thickBot="1">
      <c r="A11" s="93" t="s">
        <v>182</v>
      </c>
      <c r="B11" s="45"/>
      <c r="C11" s="45"/>
      <c r="D11" s="45"/>
    </row>
    <row r="12" spans="1:4" ht="20.100000000000001" customHeight="1">
      <c r="A12" s="112" t="s">
        <v>176</v>
      </c>
      <c r="B12" s="113" t="s">
        <v>399</v>
      </c>
      <c r="C12" s="113" t="s">
        <v>400</v>
      </c>
      <c r="D12" s="114" t="s">
        <v>177</v>
      </c>
    </row>
    <row r="13" spans="1:4" ht="20.100000000000001" customHeight="1">
      <c r="A13" s="115" t="s">
        <v>178</v>
      </c>
      <c r="B13" s="116">
        <v>34517794840</v>
      </c>
      <c r="C13" s="116">
        <v>33132159832</v>
      </c>
      <c r="D13" s="117">
        <f>B13+C13</f>
        <v>67649954672</v>
      </c>
    </row>
    <row r="14" spans="1:4" ht="20.100000000000001" customHeight="1">
      <c r="A14" s="115" t="s">
        <v>179</v>
      </c>
      <c r="B14" s="116">
        <v>33088062420</v>
      </c>
      <c r="C14" s="116">
        <v>31937932461</v>
      </c>
      <c r="D14" s="117">
        <f>B14+C14</f>
        <v>65025994881</v>
      </c>
    </row>
    <row r="15" spans="1:4" ht="20.100000000000001" customHeight="1" thickBot="1">
      <c r="A15" s="118" t="s">
        <v>180</v>
      </c>
      <c r="B15" s="119">
        <f>B13-B14</f>
        <v>1429732420</v>
      </c>
      <c r="C15" s="119">
        <f>C13-C14</f>
        <v>1194227371</v>
      </c>
      <c r="D15" s="120">
        <f>B15+C15</f>
        <v>2623959791</v>
      </c>
    </row>
    <row r="16" spans="1:4" ht="13.5" customHeight="1">
      <c r="A16" s="99"/>
      <c r="B16" s="99"/>
      <c r="C16" s="99"/>
      <c r="D16" s="99"/>
    </row>
    <row r="17" spans="1:4" ht="13.5" customHeight="1">
      <c r="A17" s="99"/>
      <c r="B17" s="99"/>
      <c r="C17" s="99"/>
      <c r="D17" s="99"/>
    </row>
    <row r="18" spans="1:4" ht="20.100000000000001" customHeight="1" thickBot="1">
      <c r="A18" s="121" t="s">
        <v>165</v>
      </c>
      <c r="B18" s="95"/>
      <c r="C18" s="95"/>
      <c r="D18" s="95"/>
    </row>
    <row r="19" spans="1:4" ht="20.100000000000001" customHeight="1">
      <c r="A19" s="253" t="s">
        <v>401</v>
      </c>
      <c r="B19" s="254">
        <v>4318065</v>
      </c>
      <c r="C19" s="351" t="s">
        <v>402</v>
      </c>
      <c r="D19" s="354">
        <f>B19-B20-B21-B22</f>
        <v>-649797138</v>
      </c>
    </row>
    <row r="20" spans="1:4" ht="20.100000000000001" customHeight="1">
      <c r="A20" s="255" t="s">
        <v>408</v>
      </c>
      <c r="B20" s="248">
        <v>326549433</v>
      </c>
      <c r="C20" s="352"/>
      <c r="D20" s="355"/>
    </row>
    <row r="21" spans="1:4" ht="20.100000000000001" customHeight="1">
      <c r="A21" s="255" t="s">
        <v>403</v>
      </c>
      <c r="B21" s="248">
        <v>86267520</v>
      </c>
      <c r="C21" s="352"/>
      <c r="D21" s="355"/>
    </row>
    <row r="22" spans="1:4" ht="20.100000000000001" customHeight="1" thickBot="1">
      <c r="A22" s="256" t="s">
        <v>409</v>
      </c>
      <c r="B22" s="257">
        <v>241298250</v>
      </c>
      <c r="C22" s="353"/>
      <c r="D22" s="356"/>
    </row>
    <row r="23" spans="1:4" ht="20.100000000000001" customHeight="1">
      <c r="A23" s="252" t="s">
        <v>410</v>
      </c>
      <c r="B23" s="95"/>
      <c r="C23" s="95"/>
      <c r="D23" s="95"/>
    </row>
    <row r="24" spans="1:4" ht="20.100000000000001" customHeight="1">
      <c r="A24" s="251"/>
      <c r="B24" s="248"/>
      <c r="C24" s="249"/>
      <c r="D24" s="249"/>
    </row>
    <row r="25" spans="1:4" s="94" customFormat="1" ht="20.100000000000001" customHeight="1">
      <c r="A25" s="350" t="s">
        <v>407</v>
      </c>
      <c r="B25" s="350"/>
      <c r="C25" s="350"/>
      <c r="D25" s="350"/>
    </row>
    <row r="26" spans="1:4" s="94" customFormat="1" ht="20.100000000000001" customHeight="1">
      <c r="A26" s="95"/>
      <c r="B26" s="95"/>
      <c r="C26" s="95"/>
      <c r="D26" s="95"/>
    </row>
    <row r="27" spans="1:4" s="94" customFormat="1" ht="20.100000000000001" customHeight="1">
      <c r="A27" s="95"/>
      <c r="B27" s="95"/>
      <c r="C27" s="95"/>
      <c r="D27" s="95"/>
    </row>
    <row r="28" spans="1:4" s="94" customFormat="1" ht="20.100000000000001" customHeight="1">
      <c r="A28" s="350" t="s">
        <v>166</v>
      </c>
      <c r="B28" s="350"/>
      <c r="C28" s="350"/>
      <c r="D28" s="350"/>
    </row>
    <row r="29" spans="1:4" s="94" customFormat="1" ht="20.100000000000001" customHeight="1">
      <c r="A29" s="95"/>
      <c r="B29" s="95"/>
      <c r="C29" s="95"/>
      <c r="D29" s="95"/>
    </row>
    <row r="30" spans="1:4" s="94" customFormat="1" ht="20.100000000000001" customHeight="1">
      <c r="A30" s="95"/>
      <c r="B30" s="95"/>
      <c r="C30" s="95"/>
      <c r="D30" s="95"/>
    </row>
    <row r="31" spans="1:4" s="94" customFormat="1" ht="20.100000000000001" customHeight="1">
      <c r="A31" s="95"/>
      <c r="B31" s="95"/>
      <c r="C31" s="95"/>
      <c r="D31" s="95"/>
    </row>
    <row r="32" spans="1:4" s="94" customFormat="1" ht="20.100000000000001" customHeight="1">
      <c r="A32" s="121" t="s">
        <v>406</v>
      </c>
      <c r="B32" s="95"/>
      <c r="C32" s="95"/>
      <c r="D32" s="95"/>
    </row>
    <row r="33" spans="1:4" s="94" customFormat="1" ht="10.5" customHeight="1">
      <c r="A33" s="121"/>
      <c r="B33" s="95"/>
      <c r="C33" s="95"/>
      <c r="D33" s="95"/>
    </row>
    <row r="34" spans="1:4" s="94" customFormat="1" ht="23.25" customHeight="1">
      <c r="A34" s="121" t="s">
        <v>404</v>
      </c>
      <c r="B34" s="95"/>
      <c r="C34" s="95"/>
      <c r="D34" s="250" t="s">
        <v>405</v>
      </c>
    </row>
    <row r="35" spans="1:4" s="94" customFormat="1" ht="20.100000000000001" customHeight="1">
      <c r="A35" s="95"/>
      <c r="B35" s="95"/>
      <c r="C35" s="95"/>
      <c r="D35" s="95"/>
    </row>
    <row r="36" spans="1:4" ht="15" customHeight="1">
      <c r="A36" s="346" t="s">
        <v>235</v>
      </c>
      <c r="B36" s="346"/>
      <c r="C36" s="346"/>
      <c r="D36" s="346"/>
    </row>
    <row r="37" spans="1:4" ht="20.100000000000001" customHeight="1">
      <c r="A37" s="45"/>
      <c r="B37" s="45"/>
      <c r="C37" s="45"/>
      <c r="D37" s="45"/>
    </row>
    <row r="38" spans="1:4" ht="20.100000000000001" customHeight="1">
      <c r="A38" s="345"/>
      <c r="B38" s="345"/>
      <c r="C38" s="345"/>
      <c r="D38" s="345"/>
    </row>
  </sheetData>
  <mergeCells count="8">
    <mergeCell ref="A38:D38"/>
    <mergeCell ref="A36:D36"/>
    <mergeCell ref="A3:D3"/>
    <mergeCell ref="D6:D7"/>
    <mergeCell ref="A25:D25"/>
    <mergeCell ref="A28:D28"/>
    <mergeCell ref="C19:C22"/>
    <mergeCell ref="D19:D22"/>
  </mergeCells>
  <phoneticPr fontId="9" type="noConversion"/>
  <printOptions horizontalCentered="1"/>
  <pageMargins left="0.15748031496062992" right="0.39370078740157483" top="0.98425196850393704" bottom="0.98425196850393704" header="0.51181102362204722" footer="0.51181102362204722"/>
  <pageSetup paperSize="9" scale="60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view="pageBreakPreview" zoomScaleNormal="100" zoomScaleSheetLayoutView="100" workbookViewId="0">
      <selection activeCell="B2" sqref="B2:I2"/>
    </sheetView>
  </sheetViews>
  <sheetFormatPr defaultRowHeight="13.5"/>
  <cols>
    <col min="1" max="1" width="5.25" style="96" customWidth="1"/>
    <col min="2" max="2" width="11.75" style="96" customWidth="1"/>
    <col min="3" max="3" width="13.375" style="96" customWidth="1"/>
    <col min="4" max="4" width="16.375" style="96" bestFit="1" customWidth="1"/>
    <col min="5" max="5" width="10" style="96" bestFit="1" customWidth="1"/>
    <col min="6" max="6" width="12.125" style="96" bestFit="1" customWidth="1"/>
    <col min="7" max="7" width="13.875" style="96" bestFit="1" customWidth="1"/>
    <col min="8" max="10" width="9" style="96"/>
    <col min="11" max="11" width="11.5" style="96" customWidth="1"/>
    <col min="12" max="16384" width="9" style="96"/>
  </cols>
  <sheetData>
    <row r="1" spans="1:13" ht="21" customHeight="1">
      <c r="B1" s="191" t="s">
        <v>169</v>
      </c>
    </row>
    <row r="2" spans="1:13" ht="35.25" customHeight="1">
      <c r="B2" s="358" t="s">
        <v>411</v>
      </c>
      <c r="C2" s="358"/>
      <c r="D2" s="358"/>
      <c r="E2" s="358"/>
      <c r="F2" s="358"/>
      <c r="G2" s="358"/>
      <c r="H2" s="358"/>
      <c r="I2" s="358"/>
      <c r="J2" s="258"/>
      <c r="K2" s="100"/>
      <c r="L2" s="100"/>
      <c r="M2" s="100"/>
    </row>
    <row r="3" spans="1:13" ht="23.25" customHeight="1">
      <c r="A3" s="260"/>
      <c r="B3" s="261" t="s">
        <v>49</v>
      </c>
      <c r="C3" s="262" t="s">
        <v>412</v>
      </c>
      <c r="D3" s="263"/>
      <c r="E3" s="264"/>
      <c r="F3" s="264"/>
      <c r="G3" s="264"/>
      <c r="H3" s="264"/>
      <c r="I3" s="264"/>
      <c r="J3" s="265"/>
      <c r="K3" s="266"/>
      <c r="L3" s="100"/>
      <c r="M3" s="100"/>
    </row>
    <row r="4" spans="1:13" ht="20.25" customHeight="1">
      <c r="A4" s="260"/>
      <c r="B4" s="260" t="s">
        <v>170</v>
      </c>
      <c r="C4" s="260"/>
      <c r="D4" s="260"/>
      <c r="E4" s="260"/>
      <c r="F4" s="260"/>
      <c r="G4" s="260"/>
      <c r="H4" s="260"/>
      <c r="I4" s="267" t="s">
        <v>107</v>
      </c>
      <c r="J4" s="176"/>
      <c r="K4" s="260"/>
    </row>
    <row r="5" spans="1:13" ht="38.25" customHeight="1">
      <c r="A5" s="359" t="s">
        <v>172</v>
      </c>
      <c r="B5" s="359" t="s">
        <v>167</v>
      </c>
      <c r="C5" s="359" t="s">
        <v>171</v>
      </c>
      <c r="D5" s="359" t="s">
        <v>168</v>
      </c>
      <c r="E5" s="360" t="s">
        <v>420</v>
      </c>
      <c r="F5" s="361" t="s">
        <v>413</v>
      </c>
      <c r="G5" s="361"/>
      <c r="H5" s="361"/>
      <c r="I5" s="359" t="s">
        <v>3</v>
      </c>
      <c r="J5" s="176"/>
      <c r="K5" s="260"/>
    </row>
    <row r="6" spans="1:13" ht="38.25" customHeight="1">
      <c r="A6" s="359"/>
      <c r="B6" s="359"/>
      <c r="C6" s="359"/>
      <c r="D6" s="359"/>
      <c r="E6" s="359"/>
      <c r="F6" s="268" t="s">
        <v>414</v>
      </c>
      <c r="G6" s="268" t="s">
        <v>415</v>
      </c>
      <c r="H6" s="268" t="s">
        <v>416</v>
      </c>
      <c r="I6" s="359"/>
      <c r="J6" s="176"/>
      <c r="K6" s="260"/>
    </row>
    <row r="7" spans="1:13" ht="21" customHeight="1">
      <c r="A7" s="175">
        <v>1</v>
      </c>
      <c r="B7" s="259" t="s">
        <v>431</v>
      </c>
      <c r="C7" s="259" t="s">
        <v>426</v>
      </c>
      <c r="D7" s="259" t="s">
        <v>422</v>
      </c>
      <c r="E7" s="177" t="s">
        <v>421</v>
      </c>
      <c r="F7" s="269">
        <v>107784</v>
      </c>
      <c r="G7" s="269">
        <v>107353</v>
      </c>
      <c r="H7" s="269">
        <f>F7-G7</f>
        <v>431</v>
      </c>
      <c r="I7" s="259" t="s">
        <v>201</v>
      </c>
      <c r="J7" s="176" t="s">
        <v>417</v>
      </c>
      <c r="K7" s="260"/>
    </row>
    <row r="8" spans="1:13" ht="21" customHeight="1">
      <c r="A8" s="175">
        <v>2</v>
      </c>
      <c r="B8" s="259" t="s">
        <v>431</v>
      </c>
      <c r="C8" s="259" t="s">
        <v>426</v>
      </c>
      <c r="D8" s="259" t="s">
        <v>423</v>
      </c>
      <c r="E8" s="177" t="s">
        <v>421</v>
      </c>
      <c r="F8" s="269">
        <v>0</v>
      </c>
      <c r="G8" s="269">
        <v>0</v>
      </c>
      <c r="H8" s="269">
        <f>F8-G8</f>
        <v>0</v>
      </c>
      <c r="I8" s="259" t="s">
        <v>201</v>
      </c>
      <c r="J8" s="176"/>
      <c r="K8" s="260"/>
    </row>
    <row r="9" spans="1:13" ht="21" customHeight="1">
      <c r="A9" s="175">
        <v>3</v>
      </c>
      <c r="B9" s="259" t="s">
        <v>432</v>
      </c>
      <c r="C9" s="259" t="s">
        <v>426</v>
      </c>
      <c r="D9" s="259" t="s">
        <v>424</v>
      </c>
      <c r="E9" s="177" t="s">
        <v>421</v>
      </c>
      <c r="F9" s="269">
        <v>1843916725</v>
      </c>
      <c r="G9" s="269">
        <v>1843916725</v>
      </c>
      <c r="H9" s="269">
        <f t="shared" ref="H9:H16" si="0">F9-G9</f>
        <v>0</v>
      </c>
      <c r="I9" s="259" t="s">
        <v>201</v>
      </c>
      <c r="J9" s="176"/>
      <c r="K9" s="260"/>
    </row>
    <row r="10" spans="1:13" ht="21" customHeight="1">
      <c r="A10" s="175">
        <v>4</v>
      </c>
      <c r="B10" s="259" t="s">
        <v>433</v>
      </c>
      <c r="C10" s="259" t="s">
        <v>427</v>
      </c>
      <c r="D10" s="281" t="s">
        <v>441</v>
      </c>
      <c r="E10" s="177" t="s">
        <v>421</v>
      </c>
      <c r="F10" s="269">
        <v>6350000646</v>
      </c>
      <c r="G10" s="269">
        <v>6351769741</v>
      </c>
      <c r="H10" s="269">
        <f t="shared" si="0"/>
        <v>-1769095</v>
      </c>
      <c r="I10" s="259" t="s">
        <v>200</v>
      </c>
      <c r="J10" s="176" t="s">
        <v>418</v>
      </c>
      <c r="K10" s="260"/>
    </row>
    <row r="11" spans="1:13" ht="21" customHeight="1">
      <c r="A11" s="175">
        <v>5</v>
      </c>
      <c r="B11" s="259" t="s">
        <v>434</v>
      </c>
      <c r="C11" s="259" t="s">
        <v>427</v>
      </c>
      <c r="D11" s="281" t="s">
        <v>441</v>
      </c>
      <c r="E11" s="177" t="s">
        <v>421</v>
      </c>
      <c r="F11" s="269">
        <v>4018613828</v>
      </c>
      <c r="G11" s="269">
        <v>4022800992</v>
      </c>
      <c r="H11" s="269">
        <f t="shared" si="0"/>
        <v>-4187164</v>
      </c>
      <c r="I11" s="259" t="s">
        <v>200</v>
      </c>
      <c r="J11" s="176" t="s">
        <v>418</v>
      </c>
      <c r="K11" s="260"/>
    </row>
    <row r="12" spans="1:13" ht="21" customHeight="1">
      <c r="A12" s="175">
        <v>6</v>
      </c>
      <c r="B12" s="259" t="s">
        <v>435</v>
      </c>
      <c r="C12" s="259" t="s">
        <v>427</v>
      </c>
      <c r="D12" s="281" t="s">
        <v>441</v>
      </c>
      <c r="E12" s="177" t="s">
        <v>421</v>
      </c>
      <c r="F12" s="269">
        <v>6192118674</v>
      </c>
      <c r="G12" s="269">
        <v>6205499989</v>
      </c>
      <c r="H12" s="269">
        <f t="shared" si="0"/>
        <v>-13381315</v>
      </c>
      <c r="I12" s="259" t="s">
        <v>200</v>
      </c>
      <c r="J12" s="176" t="s">
        <v>418</v>
      </c>
      <c r="K12" s="260"/>
    </row>
    <row r="13" spans="1:13" ht="21" customHeight="1">
      <c r="A13" s="175">
        <v>7</v>
      </c>
      <c r="B13" s="259" t="s">
        <v>435</v>
      </c>
      <c r="C13" s="259" t="s">
        <v>427</v>
      </c>
      <c r="D13" s="281" t="s">
        <v>441</v>
      </c>
      <c r="E13" s="177" t="s">
        <v>421</v>
      </c>
      <c r="F13" s="269">
        <v>9849594510</v>
      </c>
      <c r="G13" s="269">
        <v>9849594510</v>
      </c>
      <c r="H13" s="269">
        <f t="shared" si="0"/>
        <v>0</v>
      </c>
      <c r="I13" s="259" t="s">
        <v>200</v>
      </c>
      <c r="K13" s="260"/>
    </row>
    <row r="14" spans="1:13" ht="21" customHeight="1">
      <c r="A14" s="175">
        <v>8</v>
      </c>
      <c r="B14" s="259" t="s">
        <v>433</v>
      </c>
      <c r="C14" s="259" t="s">
        <v>428</v>
      </c>
      <c r="D14" s="281" t="s">
        <v>442</v>
      </c>
      <c r="E14" s="177" t="s">
        <v>421</v>
      </c>
      <c r="F14" s="269">
        <v>6014564437</v>
      </c>
      <c r="G14" s="269">
        <v>6029400000</v>
      </c>
      <c r="H14" s="269">
        <f t="shared" si="0"/>
        <v>-14835563</v>
      </c>
      <c r="I14" s="259" t="s">
        <v>200</v>
      </c>
      <c r="J14" s="176" t="s">
        <v>418</v>
      </c>
      <c r="K14" s="260"/>
    </row>
    <row r="15" spans="1:13" ht="21" customHeight="1">
      <c r="A15" s="175">
        <v>9</v>
      </c>
      <c r="B15" s="259" t="s">
        <v>434</v>
      </c>
      <c r="C15" s="259" t="s">
        <v>429</v>
      </c>
      <c r="D15" s="281" t="s">
        <v>443</v>
      </c>
      <c r="E15" s="177" t="s">
        <v>421</v>
      </c>
      <c r="F15" s="269">
        <v>6955977381</v>
      </c>
      <c r="G15" s="269">
        <v>6959825070</v>
      </c>
      <c r="H15" s="269">
        <f t="shared" si="0"/>
        <v>-3847689</v>
      </c>
      <c r="I15" s="259" t="s">
        <v>200</v>
      </c>
      <c r="J15" s="176" t="s">
        <v>419</v>
      </c>
      <c r="K15" s="260"/>
    </row>
    <row r="16" spans="1:13" ht="21" customHeight="1">
      <c r="A16" s="175">
        <v>10</v>
      </c>
      <c r="B16" s="259" t="s">
        <v>436</v>
      </c>
      <c r="C16" s="259" t="s">
        <v>430</v>
      </c>
      <c r="D16" s="259" t="s">
        <v>425</v>
      </c>
      <c r="E16" s="177" t="s">
        <v>421</v>
      </c>
      <c r="F16" s="269">
        <v>10870000000</v>
      </c>
      <c r="G16" s="269">
        <v>10870000000</v>
      </c>
      <c r="H16" s="269">
        <f t="shared" si="0"/>
        <v>0</v>
      </c>
      <c r="I16" s="259" t="s">
        <v>200</v>
      </c>
      <c r="J16" s="176"/>
      <c r="K16" s="260"/>
    </row>
    <row r="17" spans="1:11" ht="26.25" customHeight="1">
      <c r="A17" s="357" t="s">
        <v>4</v>
      </c>
      <c r="B17" s="357"/>
      <c r="C17" s="357"/>
      <c r="D17" s="357"/>
      <c r="E17" s="357"/>
      <c r="F17" s="270">
        <f>SUM(F7:F16)</f>
        <v>52094893985</v>
      </c>
      <c r="G17" s="270">
        <f>SUM(G7:G16)</f>
        <v>52132914380</v>
      </c>
      <c r="H17" s="270">
        <f>SUM(H7:H16)</f>
        <v>-38020395</v>
      </c>
      <c r="I17" s="101"/>
      <c r="J17" s="176"/>
      <c r="K17" s="260"/>
    </row>
    <row r="19" spans="1:11" ht="18.75" customHeight="1">
      <c r="B19" s="192" t="s">
        <v>236</v>
      </c>
      <c r="C19" s="102"/>
      <c r="D19" s="102"/>
      <c r="E19" s="102"/>
      <c r="F19" s="102"/>
    </row>
    <row r="20" spans="1:11" ht="18.75" customHeight="1">
      <c r="B20" s="193" t="s">
        <v>240</v>
      </c>
      <c r="C20" s="102"/>
      <c r="D20" s="102"/>
      <c r="E20" s="102"/>
      <c r="F20" s="102"/>
    </row>
    <row r="21" spans="1:11">
      <c r="B21" s="194"/>
    </row>
  </sheetData>
  <mergeCells count="9">
    <mergeCell ref="A17:E17"/>
    <mergeCell ref="B2:I2"/>
    <mergeCell ref="A5:A6"/>
    <mergeCell ref="B5:B6"/>
    <mergeCell ref="C5:C6"/>
    <mergeCell ref="D5:D6"/>
    <mergeCell ref="E5:E6"/>
    <mergeCell ref="F5:H5"/>
    <mergeCell ref="I5:I6"/>
  </mergeCells>
  <phoneticPr fontId="9" type="noConversion"/>
  <printOptions horizontalCentered="1"/>
  <pageMargins left="0.15748031496062992" right="0.39370078740157483" top="0.98425196850393704" bottom="0.98425196850393704" header="0.51181102362204722" footer="0.51181102362204722"/>
  <pageSetup paperSize="9" scale="70" orientation="portrait" horizontalDpi="4294967293" r:id="rId1"/>
  <headerFooter alignWithMargins="0"/>
  <rowBreaks count="1" manualBreakCount="1">
    <brk id="2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P30"/>
  <sheetViews>
    <sheetView showZeros="0" view="pageBreakPreview" zoomScaleNormal="100" workbookViewId="0">
      <selection activeCell="B13" sqref="B13"/>
    </sheetView>
  </sheetViews>
  <sheetFormatPr defaultRowHeight="14.25"/>
  <cols>
    <col min="1" max="1" width="4.75" style="14" customWidth="1"/>
    <col min="2" max="2" width="18.875" style="14" customWidth="1"/>
    <col min="3" max="3" width="14.75" style="14" customWidth="1"/>
    <col min="4" max="4" width="14.375" style="14" customWidth="1"/>
    <col min="5" max="5" width="16.125" style="14" customWidth="1"/>
    <col min="6" max="6" width="14.625" style="14" customWidth="1"/>
    <col min="7" max="7" width="15.375" style="14" customWidth="1"/>
    <col min="8" max="8" width="17" style="14" customWidth="1"/>
    <col min="9" max="9" width="15" style="14" customWidth="1"/>
    <col min="10" max="10" width="18.5" style="14" customWidth="1"/>
    <col min="11" max="11" width="15.125" style="14" customWidth="1"/>
    <col min="12" max="12" width="18.75" style="14" customWidth="1"/>
    <col min="13" max="13" width="12.75" style="14" customWidth="1"/>
    <col min="14" max="14" width="6.625" style="14" bestFit="1" customWidth="1"/>
    <col min="15" max="15" width="18.5" style="14" customWidth="1"/>
    <col min="16" max="16" width="9.875" style="14" customWidth="1"/>
    <col min="17" max="16384" width="9" style="14"/>
  </cols>
  <sheetData>
    <row r="1" spans="1:16" ht="24.75" customHeight="1">
      <c r="B1" s="188" t="s">
        <v>203</v>
      </c>
      <c r="C1" s="13"/>
    </row>
    <row r="2" spans="1:16" s="15" customFormat="1" ht="37.5" customHeight="1">
      <c r="B2" s="362" t="s">
        <v>241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</row>
    <row r="3" spans="1:16" s="15" customFormat="1" ht="24" customHeight="1" thickBot="1">
      <c r="B3" s="162" t="s">
        <v>51</v>
      </c>
      <c r="C3" s="363" t="s">
        <v>258</v>
      </c>
      <c r="D3" s="364"/>
      <c r="E3" s="41"/>
      <c r="F3" s="196" t="s">
        <v>183</v>
      </c>
      <c r="G3" s="41"/>
      <c r="H3" s="41"/>
      <c r="I3" s="41"/>
      <c r="J3" s="41"/>
      <c r="K3" s="41"/>
      <c r="L3" s="41"/>
      <c r="N3" s="39"/>
      <c r="O3" s="196" t="s">
        <v>183</v>
      </c>
    </row>
    <row r="4" spans="1:16" s="17" customFormat="1" ht="27" customHeight="1" thickTop="1">
      <c r="A4" s="365" t="s">
        <v>47</v>
      </c>
      <c r="B4" s="368" t="s">
        <v>45</v>
      </c>
      <c r="C4" s="370" t="s">
        <v>242</v>
      </c>
      <c r="D4" s="371"/>
      <c r="E4" s="371"/>
      <c r="F4" s="371"/>
      <c r="G4" s="371"/>
      <c r="H4" s="371"/>
      <c r="I4" s="371"/>
      <c r="J4" s="371"/>
      <c r="K4" s="163"/>
      <c r="L4" s="372" t="s">
        <v>243</v>
      </c>
      <c r="M4" s="374" t="s">
        <v>202</v>
      </c>
      <c r="N4" s="376" t="s">
        <v>48</v>
      </c>
      <c r="O4" s="378" t="s">
        <v>244</v>
      </c>
      <c r="P4" s="384" t="s">
        <v>192</v>
      </c>
    </row>
    <row r="5" spans="1:16" s="17" customFormat="1" ht="27" customHeight="1">
      <c r="A5" s="366"/>
      <c r="B5" s="369"/>
      <c r="C5" s="370" t="s">
        <v>193</v>
      </c>
      <c r="D5" s="371"/>
      <c r="E5" s="371"/>
      <c r="F5" s="371"/>
      <c r="G5" s="371"/>
      <c r="H5" s="371"/>
      <c r="I5" s="388"/>
      <c r="J5" s="164" t="s">
        <v>194</v>
      </c>
      <c r="K5" s="389" t="s">
        <v>195</v>
      </c>
      <c r="L5" s="373"/>
      <c r="M5" s="375"/>
      <c r="N5" s="377"/>
      <c r="O5" s="379"/>
      <c r="P5" s="385"/>
    </row>
    <row r="6" spans="1:16" s="17" customFormat="1" ht="42.75" customHeight="1">
      <c r="A6" s="366"/>
      <c r="B6" s="369"/>
      <c r="C6" s="392" t="s">
        <v>41</v>
      </c>
      <c r="D6" s="393"/>
      <c r="E6" s="392" t="s">
        <v>42</v>
      </c>
      <c r="F6" s="393"/>
      <c r="G6" s="392" t="s">
        <v>43</v>
      </c>
      <c r="H6" s="393"/>
      <c r="I6" s="124" t="s">
        <v>196</v>
      </c>
      <c r="J6" s="394" t="s">
        <v>197</v>
      </c>
      <c r="K6" s="390"/>
      <c r="L6" s="373"/>
      <c r="M6" s="375"/>
      <c r="N6" s="377"/>
      <c r="O6" s="380"/>
      <c r="P6" s="386"/>
    </row>
    <row r="7" spans="1:16" s="17" customFormat="1" ht="58.5" customHeight="1">
      <c r="A7" s="367"/>
      <c r="B7" s="369"/>
      <c r="C7" s="124" t="s">
        <v>198</v>
      </c>
      <c r="D7" s="124" t="s">
        <v>46</v>
      </c>
      <c r="E7" s="124" t="s">
        <v>44</v>
      </c>
      <c r="F7" s="124" t="s">
        <v>46</v>
      </c>
      <c r="G7" s="124" t="s">
        <v>44</v>
      </c>
      <c r="H7" s="124" t="s">
        <v>46</v>
      </c>
      <c r="I7" s="125" t="s">
        <v>13</v>
      </c>
      <c r="J7" s="395"/>
      <c r="K7" s="391"/>
      <c r="L7" s="373"/>
      <c r="M7" s="375"/>
      <c r="N7" s="377"/>
      <c r="O7" s="380"/>
      <c r="P7" s="387"/>
    </row>
    <row r="8" spans="1:16" s="38" customFormat="1" ht="26.25" customHeight="1">
      <c r="A8" s="37">
        <v>1</v>
      </c>
      <c r="B8" s="282" t="s">
        <v>245</v>
      </c>
      <c r="C8" s="273">
        <v>178410780</v>
      </c>
      <c r="D8" s="273">
        <v>40109940</v>
      </c>
      <c r="E8" s="273">
        <v>94760520</v>
      </c>
      <c r="F8" s="273">
        <v>17027400</v>
      </c>
      <c r="G8" s="273">
        <v>13772290</v>
      </c>
      <c r="H8" s="273">
        <v>1820990</v>
      </c>
      <c r="I8" s="273">
        <f>SUM(C8:H8)</f>
        <v>345901920</v>
      </c>
      <c r="J8" s="274">
        <v>133250640</v>
      </c>
      <c r="K8" s="275">
        <f>I8+J8</f>
        <v>479152560</v>
      </c>
      <c r="L8" s="276">
        <v>479152560</v>
      </c>
      <c r="M8" s="277">
        <f>K8-L8</f>
        <v>0</v>
      </c>
      <c r="N8" s="278">
        <f>L8/(K8)*100</f>
        <v>100</v>
      </c>
      <c r="O8" s="279">
        <v>418381230</v>
      </c>
      <c r="P8" s="280">
        <f>L8-O8</f>
        <v>60771330</v>
      </c>
    </row>
    <row r="9" spans="1:16" s="38" customFormat="1" ht="26.25" customHeight="1">
      <c r="A9" s="37">
        <v>2</v>
      </c>
      <c r="B9" s="282" t="s">
        <v>250</v>
      </c>
      <c r="C9" s="273">
        <v>186384680</v>
      </c>
      <c r="D9" s="273">
        <v>40433160</v>
      </c>
      <c r="E9" s="273">
        <v>103544190</v>
      </c>
      <c r="F9" s="273">
        <v>18208280</v>
      </c>
      <c r="G9" s="273">
        <v>14404350</v>
      </c>
      <c r="H9" s="273">
        <v>1819130</v>
      </c>
      <c r="I9" s="273">
        <f t="shared" ref="I9:I20" si="0">SUM(C9:H9)</f>
        <v>364793790</v>
      </c>
      <c r="J9" s="274">
        <v>70639030</v>
      </c>
      <c r="K9" s="275">
        <f t="shared" ref="K9:K20" si="1">I9+J9</f>
        <v>435432820</v>
      </c>
      <c r="L9" s="276">
        <v>435432820</v>
      </c>
      <c r="M9" s="277">
        <f t="shared" ref="M9:M20" si="2">I9+J9-L9</f>
        <v>0</v>
      </c>
      <c r="N9" s="278">
        <f t="shared" ref="N9:N19" si="3">L9/(K9)*100</f>
        <v>100</v>
      </c>
      <c r="O9" s="279">
        <v>383179290</v>
      </c>
      <c r="P9" s="280">
        <f t="shared" ref="P9:P20" si="4">L9-O9</f>
        <v>52253530</v>
      </c>
    </row>
    <row r="10" spans="1:16" s="38" customFormat="1" ht="26.25" customHeight="1">
      <c r="A10" s="37">
        <v>3</v>
      </c>
      <c r="B10" s="282" t="s">
        <v>251</v>
      </c>
      <c r="C10" s="273">
        <v>58755540</v>
      </c>
      <c r="D10" s="273">
        <v>22572500</v>
      </c>
      <c r="E10" s="273">
        <v>29873530</v>
      </c>
      <c r="F10" s="273">
        <v>10316220</v>
      </c>
      <c r="G10" s="273">
        <v>4535650</v>
      </c>
      <c r="H10" s="273">
        <v>1024720</v>
      </c>
      <c r="I10" s="273">
        <f t="shared" si="0"/>
        <v>127078160</v>
      </c>
      <c r="J10" s="274">
        <v>75947890</v>
      </c>
      <c r="K10" s="275">
        <f t="shared" si="1"/>
        <v>203026050</v>
      </c>
      <c r="L10" s="276">
        <v>203026050</v>
      </c>
      <c r="M10" s="277">
        <f t="shared" si="2"/>
        <v>0</v>
      </c>
      <c r="N10" s="278">
        <f t="shared" si="3"/>
        <v>100</v>
      </c>
      <c r="O10" s="279">
        <v>110617760</v>
      </c>
      <c r="P10" s="280">
        <f t="shared" si="4"/>
        <v>92408290</v>
      </c>
    </row>
    <row r="11" spans="1:16" s="38" customFormat="1" ht="26.25" customHeight="1">
      <c r="A11" s="37">
        <v>4</v>
      </c>
      <c r="B11" s="282" t="s">
        <v>246</v>
      </c>
      <c r="C11" s="273">
        <v>110721740</v>
      </c>
      <c r="D11" s="273">
        <v>36067880</v>
      </c>
      <c r="E11" s="273">
        <v>62561550</v>
      </c>
      <c r="F11" s="273">
        <v>15570650</v>
      </c>
      <c r="G11" s="273">
        <v>8547100</v>
      </c>
      <c r="H11" s="273">
        <v>1637420</v>
      </c>
      <c r="I11" s="273">
        <f t="shared" si="0"/>
        <v>235106340</v>
      </c>
      <c r="J11" s="274">
        <v>122742680</v>
      </c>
      <c r="K11" s="275">
        <f t="shared" si="1"/>
        <v>357849020</v>
      </c>
      <c r="L11" s="276">
        <v>357849020</v>
      </c>
      <c r="M11" s="277">
        <f t="shared" si="2"/>
        <v>0</v>
      </c>
      <c r="N11" s="278">
        <f t="shared" si="3"/>
        <v>100</v>
      </c>
      <c r="O11" s="279">
        <v>314569120</v>
      </c>
      <c r="P11" s="280">
        <f t="shared" si="4"/>
        <v>43279900</v>
      </c>
    </row>
    <row r="12" spans="1:16" s="38" customFormat="1" ht="26.25" customHeight="1">
      <c r="A12" s="37">
        <v>5</v>
      </c>
      <c r="B12" s="282" t="s">
        <v>247</v>
      </c>
      <c r="C12" s="273">
        <v>190187390</v>
      </c>
      <c r="D12" s="273">
        <v>22340940</v>
      </c>
      <c r="E12" s="273">
        <v>95383140</v>
      </c>
      <c r="F12" s="273">
        <v>12319230</v>
      </c>
      <c r="G12" s="273">
        <v>14681400</v>
      </c>
      <c r="H12" s="273">
        <v>1014260</v>
      </c>
      <c r="I12" s="273">
        <f t="shared" si="0"/>
        <v>335926360</v>
      </c>
      <c r="J12" s="274">
        <v>135077410</v>
      </c>
      <c r="K12" s="275">
        <f t="shared" si="1"/>
        <v>471003770</v>
      </c>
      <c r="L12" s="276">
        <v>471003770</v>
      </c>
      <c r="M12" s="277">
        <f t="shared" si="2"/>
        <v>0</v>
      </c>
      <c r="N12" s="278">
        <f t="shared" si="3"/>
        <v>100</v>
      </c>
      <c r="O12" s="279">
        <v>451434980</v>
      </c>
      <c r="P12" s="280">
        <f t="shared" si="4"/>
        <v>19568790</v>
      </c>
    </row>
    <row r="13" spans="1:16" s="38" customFormat="1" ht="26.25" customHeight="1">
      <c r="A13" s="37">
        <v>6</v>
      </c>
      <c r="B13" s="282" t="s">
        <v>252</v>
      </c>
      <c r="C13" s="273">
        <v>99575790</v>
      </c>
      <c r="D13" s="273">
        <v>24159560</v>
      </c>
      <c r="E13" s="273">
        <v>55183430</v>
      </c>
      <c r="F13" s="273">
        <v>10946820</v>
      </c>
      <c r="G13" s="273">
        <v>7686690</v>
      </c>
      <c r="H13" s="273">
        <v>1096820</v>
      </c>
      <c r="I13" s="273">
        <f t="shared" si="0"/>
        <v>198649110</v>
      </c>
      <c r="J13" s="274">
        <v>12595350</v>
      </c>
      <c r="K13" s="275">
        <f t="shared" si="1"/>
        <v>211244460</v>
      </c>
      <c r="L13" s="276">
        <v>211244460</v>
      </c>
      <c r="M13" s="277">
        <f t="shared" si="2"/>
        <v>0</v>
      </c>
      <c r="N13" s="278">
        <f t="shared" si="3"/>
        <v>100</v>
      </c>
      <c r="O13" s="279">
        <v>207293730</v>
      </c>
      <c r="P13" s="280">
        <f t="shared" si="4"/>
        <v>3950730</v>
      </c>
    </row>
    <row r="14" spans="1:16" s="38" customFormat="1" ht="26.25" customHeight="1">
      <c r="A14" s="37">
        <v>7</v>
      </c>
      <c r="B14" s="282" t="s">
        <v>253</v>
      </c>
      <c r="C14" s="273">
        <v>60977090</v>
      </c>
      <c r="D14" s="273">
        <v>19975100</v>
      </c>
      <c r="E14" s="273">
        <v>31008440</v>
      </c>
      <c r="F14" s="273">
        <v>8651220</v>
      </c>
      <c r="G14" s="273">
        <v>4707100</v>
      </c>
      <c r="H14" s="273">
        <v>906820</v>
      </c>
      <c r="I14" s="273">
        <f t="shared" si="0"/>
        <v>126225770</v>
      </c>
      <c r="J14" s="274">
        <v>23753030</v>
      </c>
      <c r="K14" s="275">
        <f t="shared" si="1"/>
        <v>149978800</v>
      </c>
      <c r="L14" s="276">
        <v>149978800</v>
      </c>
      <c r="M14" s="277">
        <f t="shared" si="2"/>
        <v>0</v>
      </c>
      <c r="N14" s="278">
        <f t="shared" si="3"/>
        <v>100</v>
      </c>
      <c r="O14" s="279">
        <v>143696190</v>
      </c>
      <c r="P14" s="280">
        <f t="shared" si="4"/>
        <v>6282610</v>
      </c>
    </row>
    <row r="15" spans="1:16" s="38" customFormat="1" ht="26.25" customHeight="1">
      <c r="A15" s="37">
        <v>8</v>
      </c>
      <c r="B15" s="282" t="s">
        <v>254</v>
      </c>
      <c r="C15" s="273">
        <v>62999300</v>
      </c>
      <c r="D15" s="273">
        <v>21911160</v>
      </c>
      <c r="E15" s="273">
        <v>31441890</v>
      </c>
      <c r="F15" s="273">
        <v>10001060</v>
      </c>
      <c r="G15" s="273">
        <v>4863160</v>
      </c>
      <c r="H15" s="273">
        <v>994760</v>
      </c>
      <c r="I15" s="273">
        <f t="shared" si="0"/>
        <v>132211330</v>
      </c>
      <c r="J15" s="274">
        <v>34522760</v>
      </c>
      <c r="K15" s="275">
        <f t="shared" si="1"/>
        <v>166734090</v>
      </c>
      <c r="L15" s="276">
        <v>166734090</v>
      </c>
      <c r="M15" s="277">
        <f t="shared" si="2"/>
        <v>0</v>
      </c>
      <c r="N15" s="278">
        <f t="shared" si="3"/>
        <v>100</v>
      </c>
      <c r="O15" s="279">
        <v>166103260</v>
      </c>
      <c r="P15" s="280">
        <f t="shared" si="4"/>
        <v>630830</v>
      </c>
    </row>
    <row r="16" spans="1:16" s="38" customFormat="1" ht="26.25" customHeight="1">
      <c r="A16" s="37">
        <v>9</v>
      </c>
      <c r="B16" s="282" t="s">
        <v>248</v>
      </c>
      <c r="C16" s="273">
        <v>79657740</v>
      </c>
      <c r="D16" s="273">
        <v>15782780</v>
      </c>
      <c r="E16" s="273">
        <v>50617550</v>
      </c>
      <c r="F16" s="273">
        <v>7258810</v>
      </c>
      <c r="G16" s="273">
        <v>6156580</v>
      </c>
      <c r="H16" s="273">
        <v>709080</v>
      </c>
      <c r="I16" s="273">
        <f t="shared" si="0"/>
        <v>160182540</v>
      </c>
      <c r="J16" s="274">
        <v>44054060</v>
      </c>
      <c r="K16" s="275">
        <f t="shared" si="1"/>
        <v>204236600</v>
      </c>
      <c r="L16" s="276">
        <v>204236600</v>
      </c>
      <c r="M16" s="277">
        <f t="shared" si="2"/>
        <v>0</v>
      </c>
      <c r="N16" s="278">
        <f t="shared" si="3"/>
        <v>100</v>
      </c>
      <c r="O16" s="279">
        <v>200652100</v>
      </c>
      <c r="P16" s="280">
        <f t="shared" si="4"/>
        <v>3584500</v>
      </c>
    </row>
    <row r="17" spans="1:16" s="38" customFormat="1" ht="26.25" customHeight="1">
      <c r="A17" s="37">
        <v>10</v>
      </c>
      <c r="B17" s="282" t="s">
        <v>255</v>
      </c>
      <c r="C17" s="273">
        <v>46422000</v>
      </c>
      <c r="D17" s="273">
        <v>19546860</v>
      </c>
      <c r="E17" s="273">
        <v>24249970</v>
      </c>
      <c r="F17" s="273">
        <v>8533400</v>
      </c>
      <c r="G17" s="273">
        <v>3583500</v>
      </c>
      <c r="H17" s="273">
        <v>887360</v>
      </c>
      <c r="I17" s="273">
        <f t="shared" si="0"/>
        <v>103223090</v>
      </c>
      <c r="J17" s="274">
        <v>23406840</v>
      </c>
      <c r="K17" s="275">
        <f t="shared" si="1"/>
        <v>126629930</v>
      </c>
      <c r="L17" s="276">
        <v>126629930</v>
      </c>
      <c r="M17" s="277">
        <f t="shared" si="2"/>
        <v>0</v>
      </c>
      <c r="N17" s="278">
        <f t="shared" si="3"/>
        <v>100</v>
      </c>
      <c r="O17" s="279">
        <v>110445430</v>
      </c>
      <c r="P17" s="280">
        <f t="shared" si="4"/>
        <v>16184500</v>
      </c>
    </row>
    <row r="18" spans="1:16" s="38" customFormat="1" ht="26.25" customHeight="1">
      <c r="A18" s="37">
        <v>11</v>
      </c>
      <c r="B18" s="282" t="s">
        <v>256</v>
      </c>
      <c r="C18" s="273">
        <v>68021580</v>
      </c>
      <c r="D18" s="273">
        <v>22453080</v>
      </c>
      <c r="E18" s="273">
        <v>33353600</v>
      </c>
      <c r="F18" s="273">
        <v>9473020</v>
      </c>
      <c r="G18" s="273">
        <v>5250860</v>
      </c>
      <c r="H18" s="273">
        <v>1019380</v>
      </c>
      <c r="I18" s="273">
        <f t="shared" si="0"/>
        <v>139571520</v>
      </c>
      <c r="J18" s="274">
        <v>26188190</v>
      </c>
      <c r="K18" s="275">
        <f t="shared" si="1"/>
        <v>165759710</v>
      </c>
      <c r="L18" s="276">
        <v>165759710</v>
      </c>
      <c r="M18" s="277">
        <f t="shared" si="2"/>
        <v>0</v>
      </c>
      <c r="N18" s="278">
        <f t="shared" si="3"/>
        <v>100</v>
      </c>
      <c r="O18" s="279">
        <v>150079700</v>
      </c>
      <c r="P18" s="280">
        <f t="shared" si="4"/>
        <v>15680010</v>
      </c>
    </row>
    <row r="19" spans="1:16" s="38" customFormat="1" ht="26.25" customHeight="1">
      <c r="A19" s="37">
        <v>12</v>
      </c>
      <c r="B19" s="282" t="s">
        <v>257</v>
      </c>
      <c r="C19" s="273">
        <v>15149940</v>
      </c>
      <c r="D19" s="273">
        <v>5095080</v>
      </c>
      <c r="E19" s="273">
        <v>8824080</v>
      </c>
      <c r="F19" s="273">
        <v>2184410</v>
      </c>
      <c r="G19" s="273">
        <v>1169470</v>
      </c>
      <c r="H19" s="273">
        <v>231300</v>
      </c>
      <c r="I19" s="273">
        <f t="shared" si="0"/>
        <v>32654280</v>
      </c>
      <c r="J19" s="274">
        <v>33717640</v>
      </c>
      <c r="K19" s="275">
        <f t="shared" si="1"/>
        <v>66371920</v>
      </c>
      <c r="L19" s="276">
        <v>66371920</v>
      </c>
      <c r="M19" s="277">
        <f t="shared" si="2"/>
        <v>0</v>
      </c>
      <c r="N19" s="278">
        <f t="shared" si="3"/>
        <v>100</v>
      </c>
      <c r="O19" s="279">
        <v>59752430</v>
      </c>
      <c r="P19" s="280">
        <f t="shared" si="4"/>
        <v>6619490</v>
      </c>
    </row>
    <row r="20" spans="1:16" s="38" customFormat="1" ht="26.25" customHeight="1">
      <c r="A20" s="37">
        <v>13</v>
      </c>
      <c r="B20" s="282" t="s">
        <v>249</v>
      </c>
      <c r="C20" s="273">
        <v>11758760</v>
      </c>
      <c r="D20" s="273">
        <v>5023540</v>
      </c>
      <c r="E20" s="273">
        <v>5065290</v>
      </c>
      <c r="F20" s="273">
        <v>2260580</v>
      </c>
      <c r="G20" s="273">
        <v>907680</v>
      </c>
      <c r="H20" s="273">
        <v>228060</v>
      </c>
      <c r="I20" s="273">
        <f t="shared" si="0"/>
        <v>25243910</v>
      </c>
      <c r="J20" s="274">
        <v>25371770</v>
      </c>
      <c r="K20" s="275">
        <f t="shared" si="1"/>
        <v>50615680</v>
      </c>
      <c r="L20" s="276">
        <v>50615680</v>
      </c>
      <c r="M20" s="277">
        <f t="shared" si="2"/>
        <v>0</v>
      </c>
      <c r="N20" s="278">
        <f t="shared" ref="N20" si="5">L20/(K20)*100</f>
        <v>100</v>
      </c>
      <c r="O20" s="279">
        <v>46749960</v>
      </c>
      <c r="P20" s="280">
        <f t="shared" si="4"/>
        <v>3865720</v>
      </c>
    </row>
    <row r="21" spans="1:16" s="38" customFormat="1" ht="24" customHeight="1" thickBot="1">
      <c r="A21" s="381" t="s">
        <v>2</v>
      </c>
      <c r="B21" s="382"/>
      <c r="C21" s="165">
        <f t="shared" ref="C21:J21" si="6">SUM(C8:C20)</f>
        <v>1169022330</v>
      </c>
      <c r="D21" s="165">
        <f t="shared" si="6"/>
        <v>295471580</v>
      </c>
      <c r="E21" s="165">
        <f t="shared" si="6"/>
        <v>625867180</v>
      </c>
      <c r="F21" s="165">
        <f t="shared" si="6"/>
        <v>132751100</v>
      </c>
      <c r="G21" s="165">
        <f t="shared" si="6"/>
        <v>90265830</v>
      </c>
      <c r="H21" s="165">
        <f t="shared" si="6"/>
        <v>13390100</v>
      </c>
      <c r="I21" s="165">
        <f t="shared" si="6"/>
        <v>2326768120</v>
      </c>
      <c r="J21" s="166">
        <f t="shared" si="6"/>
        <v>761267290</v>
      </c>
      <c r="K21" s="167"/>
      <c r="L21" s="168">
        <f>SUM(L8:L20)</f>
        <v>3088035410</v>
      </c>
      <c r="M21" s="169">
        <f>SUM(M8:M20)</f>
        <v>0</v>
      </c>
      <c r="N21" s="272">
        <f>SUM(N8:N20)</f>
        <v>1300</v>
      </c>
      <c r="O21" s="168">
        <f>SUM(O8:O20)</f>
        <v>2762955180</v>
      </c>
      <c r="P21" s="271"/>
    </row>
    <row r="22" spans="1:16" ht="19.5" customHeight="1" thickTop="1">
      <c r="D22" s="16"/>
      <c r="E22" s="16"/>
      <c r="F22" s="16"/>
      <c r="G22" s="16"/>
      <c r="H22" s="16"/>
      <c r="I22" s="16"/>
    </row>
    <row r="23" spans="1:16" s="13" customFormat="1" ht="36" customHeight="1">
      <c r="B23" s="383" t="s">
        <v>216</v>
      </c>
      <c r="C23" s="383"/>
      <c r="D23" s="383"/>
      <c r="E23" s="383"/>
      <c r="F23" s="383"/>
      <c r="G23" s="383"/>
      <c r="H23" s="383"/>
      <c r="I23" s="383"/>
      <c r="J23" s="383"/>
      <c r="K23" s="170"/>
    </row>
    <row r="24" spans="1:16" s="13" customFormat="1" ht="36" customHeight="1">
      <c r="B24" s="383" t="s">
        <v>217</v>
      </c>
      <c r="C24" s="383"/>
      <c r="D24" s="383"/>
      <c r="E24" s="383"/>
      <c r="F24" s="383"/>
      <c r="G24" s="383"/>
      <c r="H24" s="383"/>
      <c r="I24" s="383"/>
      <c r="J24" s="383"/>
      <c r="K24" s="170"/>
    </row>
    <row r="25" spans="1:16">
      <c r="B25" s="40"/>
      <c r="C25" s="40"/>
      <c r="D25" s="40"/>
      <c r="E25" s="40"/>
      <c r="F25" s="40"/>
      <c r="G25" s="40"/>
      <c r="H25" s="40"/>
      <c r="I25" s="40"/>
    </row>
    <row r="26" spans="1:16">
      <c r="B26" s="40"/>
      <c r="C26" s="40"/>
      <c r="D26" s="40"/>
      <c r="E26" s="40"/>
      <c r="F26" s="40"/>
      <c r="G26" s="40"/>
      <c r="H26" s="40"/>
      <c r="I26" s="40"/>
    </row>
    <row r="27" spans="1:16">
      <c r="B27" s="40"/>
      <c r="C27" s="40"/>
      <c r="D27" s="40"/>
      <c r="E27" s="40"/>
      <c r="F27" s="40"/>
      <c r="G27" s="40"/>
      <c r="H27" s="40"/>
      <c r="I27" s="40"/>
    </row>
    <row r="28" spans="1:16">
      <c r="B28" s="40"/>
      <c r="C28" s="40"/>
      <c r="D28" s="40"/>
      <c r="E28" s="40"/>
      <c r="F28" s="40"/>
      <c r="G28" s="40"/>
      <c r="H28" s="40"/>
      <c r="I28" s="40"/>
    </row>
    <row r="29" spans="1:16">
      <c r="B29" s="40"/>
      <c r="C29" s="40"/>
      <c r="D29" s="40"/>
      <c r="E29" s="40"/>
      <c r="F29" s="40"/>
      <c r="G29" s="40"/>
      <c r="H29" s="40"/>
      <c r="I29" s="40"/>
    </row>
    <row r="30" spans="1:16">
      <c r="B30" s="40"/>
      <c r="C30" s="40"/>
      <c r="D30" s="40"/>
      <c r="E30" s="40"/>
      <c r="F30" s="40"/>
      <c r="G30" s="40"/>
      <c r="H30" s="40"/>
      <c r="I30" s="40"/>
    </row>
  </sheetData>
  <mergeCells count="19">
    <mergeCell ref="A21:B21"/>
    <mergeCell ref="B23:J23"/>
    <mergeCell ref="B24:J24"/>
    <mergeCell ref="P4:P7"/>
    <mergeCell ref="C5:I5"/>
    <mergeCell ref="K5:K7"/>
    <mergeCell ref="C6:D6"/>
    <mergeCell ref="E6:F6"/>
    <mergeCell ref="G6:H6"/>
    <mergeCell ref="J6:J7"/>
    <mergeCell ref="B2:O2"/>
    <mergeCell ref="C3:D3"/>
    <mergeCell ref="A4:A7"/>
    <mergeCell ref="B4:B7"/>
    <mergeCell ref="C4:J4"/>
    <mergeCell ref="L4:L7"/>
    <mergeCell ref="M4:M7"/>
    <mergeCell ref="N4:N7"/>
    <mergeCell ref="O4:O7"/>
  </mergeCells>
  <phoneticPr fontId="9" type="noConversion"/>
  <printOptions horizontalCentered="1"/>
  <pageMargins left="0.47244094488188981" right="0.39370078740157483" top="0.78740157480314965" bottom="0.27559055118110237" header="0.35433070866141736" footer="0.35433070866141736"/>
  <pageSetup paperSize="9" scale="48" orientation="landscape" horizontalDpi="4294967292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8</vt:i4>
      </vt:variant>
    </vt:vector>
  </HeadingPairs>
  <TitlesOfParts>
    <vt:vector size="16" baseType="lpstr">
      <vt:lpstr>1.표지</vt:lpstr>
      <vt:lpstr>서식2</vt:lpstr>
      <vt:lpstr>3.총괄표</vt:lpstr>
      <vt:lpstr>4.세입결산명세서</vt:lpstr>
      <vt:lpstr>5.세출결산명세서</vt:lpstr>
      <vt:lpstr>6.불부합조서</vt:lpstr>
      <vt:lpstr>7.예금잔액증명서</vt:lpstr>
      <vt:lpstr>8.법정부담금</vt:lpstr>
      <vt:lpstr>'1.표지'!Print_Area</vt:lpstr>
      <vt:lpstr>'4.세입결산명세서'!Print_Area</vt:lpstr>
      <vt:lpstr>'5.세출결산명세서'!Print_Area</vt:lpstr>
      <vt:lpstr>'7.예금잔액증명서'!Print_Area</vt:lpstr>
      <vt:lpstr>'8.법정부담금'!Print_Area</vt:lpstr>
      <vt:lpstr>서식2!Print_Area</vt:lpstr>
      <vt:lpstr>'4.세입결산명세서'!Print_Titles</vt:lpstr>
      <vt:lpstr>'5.세출결산명세서'!Print_Titles</vt:lpstr>
    </vt:vector>
  </TitlesOfParts>
  <Company>교육청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김은정</dc:creator>
  <cp:lastModifiedBy>user</cp:lastModifiedBy>
  <cp:lastPrinted>2017-04-26T00:29:34Z</cp:lastPrinted>
  <dcterms:created xsi:type="dcterms:W3CDTF">2001-07-30T06:59:58Z</dcterms:created>
  <dcterms:modified xsi:type="dcterms:W3CDTF">2017-04-27T05:05:41Z</dcterms:modified>
</cp:coreProperties>
</file>