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04월\4월\"/>
    </mc:Choice>
  </mc:AlternateContent>
  <bookViews>
    <workbookView xWindow="480" yWindow="135" windowWidth="18240" windowHeight="12270" tabRatio="1000" firstSheet="4" activeTab="13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  <sheet name="체험학습01.20" sheetId="23" r:id="rId13"/>
    <sheet name="체험학습04.28)" sheetId="24" r:id="rId14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2">체험학습01.20!$B$1:$T$21</definedName>
    <definedName name="_xlnm.Print_Area" localSheetId="13">'체험학습04.28)'!$B$1:$T$22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M14" i="24" l="1"/>
  <c r="J14" i="24"/>
  <c r="E16" i="24"/>
  <c r="D16" i="24"/>
  <c r="T15" i="24"/>
  <c r="P15" i="24"/>
  <c r="R15" i="24"/>
  <c r="R14" i="24"/>
  <c r="F6" i="24"/>
  <c r="E15" i="24"/>
  <c r="C17" i="24" l="1"/>
  <c r="D19" i="24" l="1"/>
  <c r="C19" i="24"/>
  <c r="J18" i="24"/>
  <c r="L18" i="24" s="1"/>
  <c r="J17" i="24"/>
  <c r="L17" i="24" s="1"/>
  <c r="E17" i="24"/>
  <c r="E19" i="24" s="1"/>
  <c r="P14" i="24"/>
  <c r="H14" i="24"/>
  <c r="L14" i="24" s="1"/>
  <c r="L16" i="24" s="1"/>
  <c r="E14" i="24"/>
  <c r="E20" i="24" l="1"/>
  <c r="T14" i="24"/>
  <c r="L19" i="24"/>
  <c r="L20" i="24" s="1"/>
  <c r="D18" i="23"/>
  <c r="N14" i="24" l="1"/>
  <c r="N16" i="24" s="1"/>
  <c r="N20" i="24" s="1"/>
  <c r="M16" i="24"/>
  <c r="M20" i="24" s="1"/>
  <c r="R13" i="23"/>
  <c r="P13" i="23"/>
  <c r="L16" i="23"/>
  <c r="J15" i="23"/>
  <c r="J17" i="23" s="1"/>
  <c r="L17" i="23" s="1"/>
  <c r="C18" i="23"/>
  <c r="C14" i="23"/>
  <c r="H13" i="23"/>
  <c r="L13" i="23" s="1"/>
  <c r="E13" i="23"/>
  <c r="T13" i="23" l="1"/>
  <c r="E15" i="23"/>
  <c r="E18" i="23" s="1"/>
  <c r="L15" i="23"/>
  <c r="L18" i="23" s="1"/>
  <c r="E14" i="23"/>
  <c r="M13" i="23"/>
  <c r="K19" i="22"/>
  <c r="J19" i="22"/>
  <c r="M19" i="22" s="1"/>
  <c r="M19" i="21"/>
  <c r="K19" i="21"/>
  <c r="J19" i="21"/>
  <c r="L14" i="23" l="1"/>
  <c r="E19" i="23"/>
  <c r="L19" i="23"/>
  <c r="M14" i="23"/>
  <c r="M19" i="23" s="1"/>
  <c r="N13" i="23"/>
  <c r="N14" i="23" s="1"/>
  <c r="N19" i="23" s="1"/>
  <c r="J14" i="2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<sst xmlns="http://schemas.openxmlformats.org/spreadsheetml/2006/main" count="715" uniqueCount="203">
  <si>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</si>
  <si>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</si>
  <si>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</si>
  <si>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</si>
  <si>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</si>
  <si>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</si>
  <si>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</si>
  <si>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</si>
  <si>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</si>
  <si>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</si>
  <si>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</si>
  <si>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</si>
  <si>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</si>
  <si>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</si>
  <si>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</si>
  <si>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</si>
  <si>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</si>
  <si>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</si>
  <si>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</si>
  <si>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</si>
  <si>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</si>
  <si>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</si>
  <si>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</si>
  <si>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</si>
  <si>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</si>
  <si>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</si>
  <si>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</si>
  <si>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</si>
  <si>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</si>
  <si>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</si>
  <si>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</si>
  <si>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</si>
  <si>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</si>
  <si>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</si>
  <si>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</si>
  <si>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</si>
  <si>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</si>
  <si>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</si>
  <si>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</si>
  <si>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</si>
  <si>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</si>
  <si>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</si>
  <si>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</si>
  <si>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</si>
  <si>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</si>
  <si>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</si>
  <si>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</si>
  <si>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</si>
  <si>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</si>
  <si>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</si>
  <si>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</si>
  <si>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</si>
  <si>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</si>
  <si>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</si>
  <si>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</si>
  <si>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</si>
  <si>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</si>
  <si>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</si>
  <si>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</si>
  <si>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</si>
  <si>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</si>
  <si>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</si>
  <si>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</si>
  <si>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</si>
  <si>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</si>
  <si>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</si>
  <si>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</si>
  <si>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</si>
  <si>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</si>
  <si>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</si>
  <si>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</si>
  <si>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</si>
  <si>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</si>
  <si>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</si>
  <si>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</si>
  <si>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</si>
  <si>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</si>
  <si>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</si>
  <si>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</si>
  <si>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</si>
  <si>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</si>
  <si>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</si>
  <si>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</si>
  <si>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</si>
  <si>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</si>
  <si>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</si>
  <si>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</si>
  <si>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</si>
  <si>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</si>
  <si>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</si>
  <si>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</si>
  <si>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</si>
  <si>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</si>
  <si>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</si>
  <si>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</si>
  <si>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</si>
  <si>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</si>
  <si>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</si>
  <si>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</si>
  <si>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</si>
  <si>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</si>
  <si>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</si>
  <si>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</si>
  <si>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</si>
  <si>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</si>
  <si>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</si>
  <si>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</si>
  <si>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</si>
  <si>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</si>
  <si>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</si>
  <si>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</si>
  <si>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</si>
  <si>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</si>
  <si>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</si>
  <si>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</si>
  <si>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</si>
  <si>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</si>
  <si>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</si>
  <si>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</si>
  <si>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</si>
  <si>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</si>
  <si>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</si>
  <si>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</si>
  <si>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</si>
  <si>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</si>
  <si>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</si>
  <si>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</si>
  <si>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</si>
  <si>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</si>
  <si>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</si>
  <si>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</si>
  <si>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</si>
  <si>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</si>
  <si>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</si>
  <si>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</si>
  <si>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</si>
  <si>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</si>
  <si>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</si>
  <si>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</si>
  <si>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</si>
  <si>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</si>
  <si>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</si>
  <si>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</si>
  <si>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</si>
  <si>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</si>
  <si>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</si>
  <si>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</si>
  <si>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</si>
  <si>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</si>
  <si>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</si>
  <si>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</si>
  <si>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</si>
  <si>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</si>
  <si>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</si>
  <si>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</si>
  <si>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</si>
  <si>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</si>
  <si>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</si>
  <si>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</si>
  <si>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</si>
  <si>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</si>
  <si>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</si>
  <si>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</si>
  <si>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</si>
  <si>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</si>
  <si>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</si>
  <si>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</si>
  <si>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</si>
  <si>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</si>
  <si>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</si>
  <si>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</si>
  <si>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</si>
  <si>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</si>
  <si>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</si>
  <si>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</si>
  <si>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</si>
  <si>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</si>
  <si>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</si>
  <si>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</si>
  <si>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</si>
  <si>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</si>
  <si>
    <t>2016학년도 1월 현장체험학습비 정산서</t>
    <phoneticPr fontId="5" type="noConversion"/>
  </si>
  <si>
    <t>4. 인솔교사 : 18명</t>
    <phoneticPr fontId="5" type="noConversion"/>
  </si>
  <si>
    <t>=</t>
    <phoneticPr fontId="3" type="noConversion"/>
  </si>
  <si>
    <t>불참</t>
    <phoneticPr fontId="3" type="noConversion"/>
  </si>
  <si>
    <t>1. 기    간 : 2017.  01. 20.(1일)</t>
    <phoneticPr fontId="5" type="noConversion"/>
  </si>
  <si>
    <t>=</t>
    <phoneticPr fontId="3" type="noConversion"/>
  </si>
  <si>
    <t>2. 장    소 : 순천 전라남도 유아 교육진흥원</t>
    <phoneticPr fontId="5" type="noConversion"/>
  </si>
  <si>
    <t>3. 학생 참가인원: 138명  (재적 172명</t>
    <phoneticPr fontId="5" type="noConversion"/>
  </si>
  <si>
    <t>)</t>
    <phoneticPr fontId="3" type="noConversion"/>
  </si>
  <si>
    <t>2017학년도 4월 현장체험학습비 정산서</t>
    <phoneticPr fontId="5" type="noConversion"/>
  </si>
  <si>
    <t>1. 기    간 : 2017.  04. 28.(1일)</t>
    <phoneticPr fontId="5" type="noConversion"/>
  </si>
  <si>
    <t>2. 장    소 :  광양시 농업기술센터</t>
    <phoneticPr fontId="5" type="noConversion"/>
  </si>
  <si>
    <t>5. 수행업체 : (유)초관광여행사(5대)</t>
    <phoneticPr fontId="5" type="noConversion"/>
  </si>
  <si>
    <t>지원금(원아)</t>
    <phoneticPr fontId="3" type="noConversion"/>
  </si>
  <si>
    <t xml:space="preserve">3. 학생 참가인원:  161명  </t>
    <phoneticPr fontId="5" type="noConversion"/>
  </si>
  <si>
    <t>(  지원금 처리원아 1명 )</t>
    <phoneticPr fontId="3" type="noConversion"/>
  </si>
  <si>
    <t>▣ 재적 174명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</si>
  <si>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</si>
  <si>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</si>
  <si>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</si>
  <si>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)</t>
    <phoneticPr fontId="3" type="noConversion"/>
  </si>
  <si>
    <t>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</si>
</sst>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7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6" xfId="2" applyFont="1" applyBorder="1" applyAlignment="1">
      <alignment horizontal="right" vertical="center" shrinkToFit="1"/>
    </xf>
    <xf numFmtId="41" fontId="10" fillId="0" borderId="32" xfId="2" applyFont="1" applyBorder="1" applyAlignment="1">
      <alignment horizontal="right" vertical="center" shrinkToFit="1"/>
    </xf>
    <xf numFmtId="41" fontId="10" fillId="0" borderId="14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5" xfId="2" applyNumberFormat="1" applyFont="1" applyFill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40" xfId="1" applyNumberFormat="1" applyFont="1" applyFill="1" applyBorder="1" applyAlignment="1">
      <alignment horizontal="center" vertical="center"/>
    </xf>
    <xf numFmtId="41" fontId="10" fillId="0" borderId="16" xfId="2" applyFont="1" applyBorder="1" applyAlignment="1">
      <alignment horizontal="right" vertical="center"/>
    </xf>
    <xf numFmtId="41" fontId="10" fillId="0" borderId="32" xfId="2" applyFont="1" applyBorder="1" applyAlignment="1">
      <alignment horizontal="right" vertical="center"/>
    </xf>
    <xf numFmtId="41" fontId="10" fillId="0" borderId="36" xfId="2" applyFont="1" applyBorder="1" applyAlignment="1">
      <alignment horizontal="center" vertical="center" wrapText="1"/>
    </xf>
    <xf numFmtId="41" fontId="10" fillId="0" borderId="39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10" fillId="0" borderId="32" xfId="2" applyNumberFormat="1" applyFont="1" applyBorder="1" applyAlignment="1">
      <alignment horizontal="right" vertical="center" shrinkToFit="1"/>
    </xf>
    <xf numFmtId="176" fontId="10" fillId="0" borderId="32" xfId="2" applyNumberFormat="1" applyFont="1" applyBorder="1" applyAlignment="1">
      <alignment horizontal="right" vertical="center" shrinkToFit="1"/>
    </xf>
    <xf numFmtId="177" fontId="4" fillId="0" borderId="33" xfId="2" applyNumberFormat="1" applyFont="1" applyBorder="1" applyAlignment="1">
      <alignment horizontal="right" vertical="center"/>
    </xf>
    <xf numFmtId="177" fontId="4" fillId="0" borderId="16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35" xfId="2" applyNumberFormat="1" applyFont="1" applyBorder="1" applyAlignment="1">
      <alignment vertical="center" shrinkToFit="1"/>
    </xf>
    <xf numFmtId="176" fontId="4" fillId="0" borderId="32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10" fillId="0" borderId="32" xfId="2" quotePrefix="1" applyNumberFormat="1" applyFont="1" applyBorder="1" applyAlignment="1">
      <alignment horizontal="righ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10" fillId="0" borderId="36" xfId="2" applyNumberFormat="1" applyFont="1" applyBorder="1" applyAlignment="1">
      <alignment horizontal="lef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177" fontId="4" fillId="0" borderId="14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41" fontId="10" fillId="0" borderId="33" xfId="2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right" vertical="center" shrinkToFit="1"/>
    </xf>
    <xf numFmtId="41" fontId="10" fillId="0" borderId="35" xfId="2" applyFont="1" applyBorder="1" applyAlignment="1">
      <alignment horizontal="right" vertical="center" shrinkToFit="1"/>
    </xf>
    <xf numFmtId="176" fontId="10" fillId="0" borderId="35" xfId="2" applyNumberFormat="1" applyFont="1" applyBorder="1" applyAlignment="1">
      <alignment horizontal="right" vertical="center" shrinkToFit="1"/>
    </xf>
    <xf numFmtId="176" fontId="10" fillId="0" borderId="35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3" fontId="16" fillId="0" borderId="0" xfId="1" applyNumberFormat="1" applyFont="1" applyAlignment="1">
      <alignment horizontal="center" vertical="center"/>
    </xf>
    <xf numFmtId="41" fontId="10" fillId="0" borderId="42" xfId="2" applyFont="1" applyBorder="1" applyAlignment="1">
      <alignment horizontal="right" vertical="center" shrinkToFit="1"/>
    </xf>
    <xf numFmtId="177" fontId="10" fillId="0" borderId="43" xfId="2" applyNumberFormat="1" applyFont="1" applyBorder="1" applyAlignment="1">
      <alignment horizontal="right" vertical="center" shrinkToFit="1"/>
    </xf>
    <xf numFmtId="176" fontId="10" fillId="0" borderId="43" xfId="2" quotePrefix="1" applyNumberFormat="1" applyFont="1" applyBorder="1" applyAlignment="1">
      <alignment horizontal="right" vertical="center" shrinkToFit="1"/>
    </xf>
    <xf numFmtId="177" fontId="10" fillId="0" borderId="44" xfId="2" applyNumberFormat="1" applyFont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173" t="s">
        <v>23</v>
      </c>
      <c r="F13" s="174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160" t="s">
        <v>2</v>
      </c>
      <c r="F14" s="159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175" t="s">
        <v>3</v>
      </c>
      <c r="F15" s="175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76" t="s">
        <v>17</v>
      </c>
      <c r="F16" s="176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160" t="s">
        <v>2</v>
      </c>
      <c r="F18" s="159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58" t="s">
        <v>1</v>
      </c>
      <c r="B19" s="159"/>
      <c r="C19" s="8"/>
      <c r="D19" s="8">
        <f>D14+D18</f>
        <v>1049940</v>
      </c>
      <c r="E19" s="160" t="s">
        <v>0</v>
      </c>
      <c r="F19" s="161"/>
      <c r="G19" s="159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62" t="s">
        <v>111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6"/>
      <c r="J11" s="166"/>
      <c r="K11" s="166"/>
      <c r="L11" s="166"/>
      <c r="M11" s="166"/>
      <c r="N11" s="167" t="s">
        <v>12</v>
      </c>
      <c r="O11" s="167" t="s">
        <v>11</v>
      </c>
      <c r="P11" s="169" t="s">
        <v>10</v>
      </c>
      <c r="Q11" s="5"/>
      <c r="R11" s="5"/>
    </row>
    <row r="12" spans="1:18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184" t="s">
        <v>6</v>
      </c>
      <c r="H12" s="185"/>
      <c r="I12" s="185"/>
      <c r="J12" s="185"/>
      <c r="K12" s="185"/>
      <c r="L12" s="186"/>
      <c r="M12" s="27" t="s">
        <v>5</v>
      </c>
      <c r="N12" s="168"/>
      <c r="O12" s="168"/>
      <c r="P12" s="170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173" t="s">
        <v>23</v>
      </c>
      <c r="F13" s="174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160" t="s">
        <v>2</v>
      </c>
      <c r="F14" s="159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175" t="s">
        <v>3</v>
      </c>
      <c r="F15" s="175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80" t="s">
        <v>110</v>
      </c>
      <c r="F16" s="181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80" t="s">
        <v>28</v>
      </c>
      <c r="F17" s="181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82" t="s">
        <v>17</v>
      </c>
      <c r="F18" s="183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160" t="s">
        <v>2</v>
      </c>
      <c r="F19" s="159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158" t="s">
        <v>1</v>
      </c>
      <c r="B20" s="159"/>
      <c r="C20" s="8"/>
      <c r="D20" s="8">
        <f>D14+D19</f>
        <v>421270</v>
      </c>
      <c r="E20" s="160" t="s">
        <v>0</v>
      </c>
      <c r="F20" s="161"/>
      <c r="G20" s="161"/>
      <c r="H20" s="161"/>
      <c r="I20" s="161"/>
      <c r="J20" s="161"/>
      <c r="K20" s="161"/>
      <c r="L20" s="161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62" t="s">
        <v>164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6"/>
      <c r="J11" s="166"/>
      <c r="K11" s="166"/>
      <c r="L11" s="166"/>
      <c r="M11" s="166"/>
      <c r="N11" s="167" t="s">
        <v>12</v>
      </c>
      <c r="O11" s="167" t="s">
        <v>11</v>
      </c>
      <c r="P11" s="169" t="s">
        <v>10</v>
      </c>
      <c r="Q11" s="5"/>
      <c r="R11" s="5"/>
    </row>
    <row r="12" spans="1:18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184" t="s">
        <v>6</v>
      </c>
      <c r="H12" s="185"/>
      <c r="I12" s="185"/>
      <c r="J12" s="185"/>
      <c r="K12" s="185"/>
      <c r="L12" s="186"/>
      <c r="M12" s="27" t="s">
        <v>5</v>
      </c>
      <c r="N12" s="168"/>
      <c r="O12" s="168"/>
      <c r="P12" s="170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187" t="s">
        <v>23</v>
      </c>
      <c r="F13" s="188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160" t="s">
        <v>2</v>
      </c>
      <c r="F15" s="159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175" t="s">
        <v>3</v>
      </c>
      <c r="F16" s="175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80" t="s">
        <v>52</v>
      </c>
      <c r="F17" s="181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80" t="s">
        <v>28</v>
      </c>
      <c r="F18" s="181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82" t="s">
        <v>17</v>
      </c>
      <c r="F19" s="183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160" t="s">
        <v>2</v>
      </c>
      <c r="F20" s="159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58" t="s">
        <v>1</v>
      </c>
      <c r="B21" s="159"/>
      <c r="C21" s="8"/>
      <c r="D21" s="8">
        <f>D15+D20</f>
        <v>774500</v>
      </c>
      <c r="E21" s="160" t="s">
        <v>0</v>
      </c>
      <c r="F21" s="161"/>
      <c r="G21" s="161"/>
      <c r="H21" s="161"/>
      <c r="I21" s="161"/>
      <c r="J21" s="161"/>
      <c r="K21" s="161"/>
      <c r="L21" s="161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62" t="s">
        <v>164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6"/>
      <c r="J11" s="166"/>
      <c r="K11" s="166"/>
      <c r="L11" s="166"/>
      <c r="M11" s="166"/>
      <c r="N11" s="167" t="s">
        <v>12</v>
      </c>
      <c r="O11" s="167" t="s">
        <v>11</v>
      </c>
      <c r="P11" s="169" t="s">
        <v>10</v>
      </c>
      <c r="Q11" s="5"/>
      <c r="R11" s="5"/>
    </row>
    <row r="12" spans="1:18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184" t="s">
        <v>6</v>
      </c>
      <c r="H12" s="185"/>
      <c r="I12" s="185"/>
      <c r="J12" s="185"/>
      <c r="K12" s="185"/>
      <c r="L12" s="186"/>
      <c r="M12" s="27" t="s">
        <v>5</v>
      </c>
      <c r="N12" s="168"/>
      <c r="O12" s="168"/>
      <c r="P12" s="170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187" t="s">
        <v>23</v>
      </c>
      <c r="F13" s="188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160" t="s">
        <v>2</v>
      </c>
      <c r="F15" s="159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175" t="s">
        <v>3</v>
      </c>
      <c r="F16" s="175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80" t="s">
        <v>52</v>
      </c>
      <c r="F17" s="181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80" t="s">
        <v>28</v>
      </c>
      <c r="F18" s="181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82" t="s">
        <v>17</v>
      </c>
      <c r="F19" s="183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160" t="s">
        <v>2</v>
      </c>
      <c r="F20" s="159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58" t="s">
        <v>1</v>
      </c>
      <c r="B21" s="159"/>
      <c r="C21" s="8"/>
      <c r="D21" s="8">
        <f>D15+D20</f>
        <v>541800</v>
      </c>
      <c r="E21" s="160" t="s">
        <v>0</v>
      </c>
      <c r="F21" s="161"/>
      <c r="G21" s="161"/>
      <c r="H21" s="161"/>
      <c r="I21" s="161"/>
      <c r="J21" s="161"/>
      <c r="K21" s="161"/>
      <c r="L21" s="161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zoomScaleNormal="100" workbookViewId="0">
      <selection activeCell="U18" sqref="U18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3.285156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162" t="s">
        <v>181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185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187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196" t="s">
        <v>188</v>
      </c>
      <c r="C5" s="196"/>
      <c r="D5" s="196"/>
      <c r="E5" s="196"/>
      <c r="F5" s="120" t="s">
        <v>184</v>
      </c>
      <c r="G5" s="189">
        <v>34</v>
      </c>
      <c r="H5" s="189"/>
      <c r="I5" s="32" t="s">
        <v>189</v>
      </c>
      <c r="M5" s="31"/>
      <c r="N5" s="31"/>
      <c r="O5" s="125"/>
      <c r="P5" s="125"/>
      <c r="Q5" s="125"/>
      <c r="R5" s="125"/>
      <c r="S5" s="125"/>
      <c r="T5" s="124"/>
      <c r="U5" s="30"/>
      <c r="V5" s="30"/>
    </row>
    <row r="6" spans="2:22" s="29" customFormat="1" ht="17.100000000000001" customHeight="1">
      <c r="B6" s="32" t="s">
        <v>182</v>
      </c>
      <c r="M6" s="31"/>
      <c r="N6" s="31"/>
      <c r="O6" s="125"/>
      <c r="P6" s="125"/>
      <c r="Q6" s="125"/>
      <c r="R6" s="125"/>
      <c r="S6" s="125"/>
      <c r="T6" s="124"/>
      <c r="U6" s="30"/>
      <c r="V6" s="30"/>
    </row>
    <row r="7" spans="2:22" s="29" customFormat="1" ht="17.100000000000001" customHeight="1">
      <c r="B7" s="32" t="s">
        <v>158</v>
      </c>
      <c r="C7" s="119"/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25</v>
      </c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109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26</v>
      </c>
      <c r="M10" s="31"/>
      <c r="N10" s="31"/>
      <c r="O10" s="125"/>
      <c r="P10" s="125"/>
      <c r="Q10" s="125"/>
      <c r="R10" s="125"/>
      <c r="S10" s="125"/>
      <c r="T10" s="126" t="s">
        <v>16</v>
      </c>
      <c r="U10" s="30"/>
      <c r="V10" s="30"/>
    </row>
    <row r="11" spans="2:22" s="26" customFormat="1" ht="17.100000000000001" customHeight="1">
      <c r="B11" s="163" t="s">
        <v>15</v>
      </c>
      <c r="C11" s="165" t="s">
        <v>14</v>
      </c>
      <c r="D11" s="165"/>
      <c r="E11" s="165"/>
      <c r="F11" s="166" t="s">
        <v>13</v>
      </c>
      <c r="G11" s="166"/>
      <c r="H11" s="166"/>
      <c r="I11" s="166"/>
      <c r="J11" s="166"/>
      <c r="K11" s="166"/>
      <c r="L11" s="166"/>
      <c r="M11" s="167" t="s">
        <v>12</v>
      </c>
      <c r="N11" s="167" t="s">
        <v>11</v>
      </c>
      <c r="O11" s="190" t="s">
        <v>10</v>
      </c>
      <c r="P11" s="191"/>
      <c r="Q11" s="191"/>
      <c r="R11" s="191"/>
      <c r="S11" s="191"/>
      <c r="T11" s="192"/>
      <c r="U11" s="5"/>
      <c r="V11" s="5"/>
    </row>
    <row r="12" spans="2:22" s="26" customFormat="1" ht="17.100000000000001" customHeight="1">
      <c r="B12" s="164"/>
      <c r="C12" s="28" t="s">
        <v>9</v>
      </c>
      <c r="D12" s="27" t="s">
        <v>8</v>
      </c>
      <c r="E12" s="38" t="s">
        <v>24</v>
      </c>
      <c r="F12" s="171" t="s">
        <v>7</v>
      </c>
      <c r="G12" s="172"/>
      <c r="H12" s="184" t="s">
        <v>6</v>
      </c>
      <c r="I12" s="185"/>
      <c r="J12" s="185"/>
      <c r="K12" s="186"/>
      <c r="L12" s="27" t="s">
        <v>5</v>
      </c>
      <c r="M12" s="168"/>
      <c r="N12" s="168"/>
      <c r="O12" s="193"/>
      <c r="P12" s="194"/>
      <c r="Q12" s="194"/>
      <c r="R12" s="194"/>
      <c r="S12" s="194"/>
      <c r="T12" s="195"/>
      <c r="U12" s="5"/>
      <c r="V12" s="5"/>
    </row>
    <row r="13" spans="2:22" s="15" customFormat="1" ht="18" customHeight="1">
      <c r="B13" s="95" t="s">
        <v>23</v>
      </c>
      <c r="C13" s="96">
        <v>5150</v>
      </c>
      <c r="D13" s="97">
        <v>172</v>
      </c>
      <c r="E13" s="98">
        <f>C13*D13</f>
        <v>885800</v>
      </c>
      <c r="F13" s="187" t="s">
        <v>23</v>
      </c>
      <c r="G13" s="188"/>
      <c r="H13" s="142">
        <f>C13</f>
        <v>5150</v>
      </c>
      <c r="I13" s="101" t="s">
        <v>117</v>
      </c>
      <c r="J13" s="145">
        <v>138</v>
      </c>
      <c r="K13" s="103" t="s">
        <v>119</v>
      </c>
      <c r="L13" s="104">
        <f>H13*J13</f>
        <v>710700</v>
      </c>
      <c r="M13" s="98">
        <f>E13-L13</f>
        <v>175100</v>
      </c>
      <c r="N13" s="98">
        <f>M13</f>
        <v>175100</v>
      </c>
      <c r="O13" s="127" t="s">
        <v>184</v>
      </c>
      <c r="P13" s="140">
        <f>C13</f>
        <v>5150</v>
      </c>
      <c r="Q13" s="128" t="s">
        <v>117</v>
      </c>
      <c r="R13" s="141">
        <f>G5</f>
        <v>34</v>
      </c>
      <c r="S13" s="148" t="s">
        <v>186</v>
      </c>
      <c r="T13" s="154">
        <f>P13*R13</f>
        <v>175100</v>
      </c>
      <c r="U13" s="16"/>
      <c r="V13" s="16"/>
    </row>
    <row r="14" spans="2:22" s="15" customFormat="1" ht="18.75" customHeight="1">
      <c r="B14" s="10" t="s">
        <v>2</v>
      </c>
      <c r="C14" s="69">
        <f>SUM(C13:C13)</f>
        <v>5150</v>
      </c>
      <c r="D14" s="69">
        <v>94</v>
      </c>
      <c r="E14" s="69">
        <f>SUM(E13:E13)</f>
        <v>885800</v>
      </c>
      <c r="F14" s="160" t="s">
        <v>2</v>
      </c>
      <c r="G14" s="159"/>
      <c r="H14" s="116"/>
      <c r="I14" s="106" t="s">
        <v>171</v>
      </c>
      <c r="J14" s="117"/>
      <c r="K14" s="115"/>
      <c r="L14" s="8">
        <f>SUM(L13:L13)</f>
        <v>710700</v>
      </c>
      <c r="M14" s="8">
        <f>SUM(M13:M13)</f>
        <v>175100</v>
      </c>
      <c r="N14" s="8">
        <f>SUM(N13:N13)</f>
        <v>175100</v>
      </c>
      <c r="O14" s="131"/>
      <c r="P14" s="132"/>
      <c r="Q14" s="132"/>
      <c r="R14" s="132"/>
      <c r="S14" s="132"/>
      <c r="T14" s="133"/>
      <c r="U14" s="16"/>
      <c r="V14" s="16"/>
    </row>
    <row r="15" spans="2:22" s="15" customFormat="1" ht="17.100000000000001" customHeight="1">
      <c r="B15" s="20" t="s">
        <v>4</v>
      </c>
      <c r="C15" s="61">
        <v>21810</v>
      </c>
      <c r="D15" s="18">
        <v>18</v>
      </c>
      <c r="E15" s="18">
        <f>C15*D15</f>
        <v>392580</v>
      </c>
      <c r="F15" s="175" t="s">
        <v>3</v>
      </c>
      <c r="G15" s="175"/>
      <c r="H15" s="143">
        <v>5150</v>
      </c>
      <c r="I15" s="73" t="s">
        <v>117</v>
      </c>
      <c r="J15" s="146">
        <f>D15</f>
        <v>18</v>
      </c>
      <c r="K15" s="56" t="s">
        <v>119</v>
      </c>
      <c r="L15" s="18">
        <f>H15*J15</f>
        <v>92700</v>
      </c>
      <c r="M15" s="70">
        <v>0</v>
      </c>
      <c r="N15" s="18">
        <v>0</v>
      </c>
      <c r="O15" s="134"/>
      <c r="P15" s="135"/>
      <c r="Q15" s="135"/>
      <c r="R15" s="135"/>
      <c r="S15" s="135"/>
      <c r="T15" s="136"/>
      <c r="U15" s="16"/>
      <c r="V15" s="16"/>
    </row>
    <row r="16" spans="2:22" s="15" customFormat="1" ht="17.100000000000001" customHeight="1">
      <c r="B16" s="14"/>
      <c r="C16" s="12"/>
      <c r="D16" s="12"/>
      <c r="E16" s="12"/>
      <c r="F16" s="180" t="s">
        <v>28</v>
      </c>
      <c r="G16" s="181"/>
      <c r="H16" s="144">
        <v>6660</v>
      </c>
      <c r="I16" s="74" t="s">
        <v>117</v>
      </c>
      <c r="J16" s="147">
        <v>18</v>
      </c>
      <c r="K16" s="94" t="s">
        <v>183</v>
      </c>
      <c r="L16" s="12">
        <f>H16*J16</f>
        <v>119880</v>
      </c>
      <c r="M16" s="12"/>
      <c r="N16" s="12"/>
      <c r="O16" s="129"/>
      <c r="P16" s="130"/>
      <c r="Q16" s="130"/>
      <c r="R16" s="130"/>
      <c r="S16" s="130"/>
      <c r="T16" s="137"/>
      <c r="U16" s="16"/>
      <c r="V16" s="16"/>
    </row>
    <row r="17" spans="2:22" s="6" customFormat="1" ht="17.100000000000001" customHeight="1">
      <c r="B17" s="14"/>
      <c r="C17" s="12"/>
      <c r="D17" s="12"/>
      <c r="E17" s="12"/>
      <c r="F17" s="182" t="s">
        <v>17</v>
      </c>
      <c r="G17" s="183"/>
      <c r="H17" s="144">
        <v>10000</v>
      </c>
      <c r="I17" s="74" t="s">
        <v>117</v>
      </c>
      <c r="J17" s="147">
        <f>J15</f>
        <v>18</v>
      </c>
      <c r="K17" s="118" t="s">
        <v>119</v>
      </c>
      <c r="L17" s="12">
        <f>H17*J17</f>
        <v>180000</v>
      </c>
      <c r="M17" s="12"/>
      <c r="N17" s="12"/>
      <c r="O17" s="129"/>
      <c r="P17" s="130"/>
      <c r="Q17" s="130"/>
      <c r="R17" s="130"/>
      <c r="S17" s="130"/>
      <c r="T17" s="137"/>
      <c r="U17" s="5"/>
      <c r="V17" s="5"/>
    </row>
    <row r="18" spans="2:22" s="4" customFormat="1" ht="17.100000000000001" customHeight="1">
      <c r="B18" s="10" t="s">
        <v>2</v>
      </c>
      <c r="C18" s="9">
        <f>SUM(C15:C17)</f>
        <v>21810</v>
      </c>
      <c r="D18" s="8">
        <f>SUM(D15:D17)</f>
        <v>18</v>
      </c>
      <c r="E18" s="8">
        <f>SUM(E15:E17)</f>
        <v>392580</v>
      </c>
      <c r="F18" s="160" t="s">
        <v>2</v>
      </c>
      <c r="G18" s="159"/>
      <c r="H18" s="116"/>
      <c r="I18" s="106" t="s">
        <v>171</v>
      </c>
      <c r="J18" s="117"/>
      <c r="K18" s="115"/>
      <c r="L18" s="8">
        <f>SUM(L15:L17)</f>
        <v>392580</v>
      </c>
      <c r="M18" s="8">
        <v>0</v>
      </c>
      <c r="N18" s="8">
        <v>0</v>
      </c>
      <c r="O18" s="131"/>
      <c r="P18" s="132"/>
      <c r="Q18" s="132"/>
      <c r="R18" s="132"/>
      <c r="S18" s="132"/>
      <c r="T18" s="133"/>
      <c r="U18" s="5"/>
      <c r="V18" s="5"/>
    </row>
    <row r="19" spans="2:22" s="4" customFormat="1" ht="17.100000000000001" customHeight="1">
      <c r="B19" s="158" t="s">
        <v>1</v>
      </c>
      <c r="C19" s="159"/>
      <c r="D19" s="8"/>
      <c r="E19" s="8">
        <f>E14+E18</f>
        <v>1278380</v>
      </c>
      <c r="F19" s="160" t="s">
        <v>0</v>
      </c>
      <c r="G19" s="161"/>
      <c r="H19" s="161"/>
      <c r="I19" s="161"/>
      <c r="J19" s="161"/>
      <c r="K19" s="161"/>
      <c r="L19" s="8">
        <f>L14+L18</f>
        <v>1103280</v>
      </c>
      <c r="M19" s="8">
        <f>M14</f>
        <v>175100</v>
      </c>
      <c r="N19" s="8">
        <f>N14</f>
        <v>175100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4" t="s">
        <v>18</v>
      </c>
      <c r="E20" s="6"/>
      <c r="M20" s="6"/>
      <c r="N20" s="6"/>
      <c r="O20" s="123"/>
      <c r="P20" s="123"/>
      <c r="Q20" s="123"/>
      <c r="R20" s="123"/>
      <c r="S20" s="123"/>
      <c r="T20" s="124"/>
      <c r="U20" s="5"/>
      <c r="V20" s="5"/>
    </row>
    <row r="21" spans="2:22" ht="18.75" customHeight="1">
      <c r="B21" s="4" t="s">
        <v>19</v>
      </c>
    </row>
    <row r="22" spans="2:22" ht="18.75" customHeight="1">
      <c r="F22" s="4"/>
    </row>
  </sheetData>
  <mergeCells count="19">
    <mergeCell ref="F18:G18"/>
    <mergeCell ref="B19:C19"/>
    <mergeCell ref="F19:K19"/>
    <mergeCell ref="G5:H5"/>
    <mergeCell ref="O11:T12"/>
    <mergeCell ref="B5:E5"/>
    <mergeCell ref="F13:G13"/>
    <mergeCell ref="F14:G14"/>
    <mergeCell ref="F15:G15"/>
    <mergeCell ref="F16:G16"/>
    <mergeCell ref="F17:G17"/>
    <mergeCell ref="B1:T1"/>
    <mergeCell ref="B11:B12"/>
    <mergeCell ref="C11:E11"/>
    <mergeCell ref="F11:L11"/>
    <mergeCell ref="M11:M12"/>
    <mergeCell ref="N11:N12"/>
    <mergeCell ref="F12:G12"/>
    <mergeCell ref="H12:K12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tabSelected="1" zoomScaleNormal="100" workbookViewId="0">
      <selection activeCell="B1" sqref="B1:T1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138" customWidth="1"/>
    <col min="16" max="16" width="6.85546875" style="138" customWidth="1"/>
    <col min="17" max="17" width="3.28515625" style="138" customWidth="1"/>
    <col min="18" max="18" width="5.28515625" style="138" customWidth="1"/>
    <col min="19" max="19" width="3.28515625" style="138" customWidth="1"/>
    <col min="20" max="20" width="9" style="139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162" t="s">
        <v>190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2:22" s="35" customFormat="1" ht="17.100000000000001" customHeight="1">
      <c r="B2" s="35" t="s">
        <v>30</v>
      </c>
      <c r="M2" s="37"/>
      <c r="N2" s="37"/>
      <c r="O2" s="121"/>
      <c r="P2" s="121"/>
      <c r="Q2" s="121"/>
      <c r="R2" s="121"/>
      <c r="S2" s="121"/>
      <c r="T2" s="122"/>
      <c r="U2" s="36"/>
      <c r="V2" s="36"/>
    </row>
    <row r="3" spans="2:22" s="29" customFormat="1" ht="17.100000000000001" customHeight="1">
      <c r="B3" s="32" t="s">
        <v>191</v>
      </c>
      <c r="L3" s="34"/>
      <c r="M3" s="33"/>
      <c r="N3" s="33"/>
      <c r="O3" s="123"/>
      <c r="P3" s="123"/>
      <c r="Q3" s="123"/>
      <c r="R3" s="123"/>
      <c r="S3" s="123"/>
      <c r="T3" s="124"/>
      <c r="U3" s="30"/>
      <c r="V3" s="30"/>
    </row>
    <row r="4" spans="2:22" s="29" customFormat="1" ht="17.100000000000001" customHeight="1">
      <c r="B4" s="32" t="s">
        <v>192</v>
      </c>
      <c r="C4" s="32"/>
      <c r="M4" s="31"/>
      <c r="N4" s="31"/>
      <c r="O4" s="125"/>
      <c r="P4" s="125"/>
      <c r="Q4" s="125"/>
      <c r="R4" s="125"/>
      <c r="S4" s="125"/>
      <c r="T4" s="124"/>
      <c r="U4" s="30"/>
      <c r="V4" s="30"/>
    </row>
    <row r="5" spans="2:22" s="29" customFormat="1" ht="17.100000000000001" customHeight="1">
      <c r="B5" s="196" t="s">
        <v>195</v>
      </c>
      <c r="C5" s="196"/>
      <c r="D5" s="196"/>
      <c r="E5" s="196"/>
      <c r="F5" s="32" t="s">
        <v>196</v>
      </c>
      <c r="I5" s="32"/>
      <c r="K5" s="31"/>
      <c r="L5" s="125"/>
      <c r="N5" s="125"/>
      <c r="T5" s="124"/>
      <c r="U5" s="30"/>
      <c r="V5" s="30"/>
    </row>
    <row r="6" spans="2:22" s="29" customFormat="1" ht="17.100000000000001" customHeight="1">
      <c r="B6" s="157"/>
      <c r="C6" s="157" t="s">
        <v>197</v>
      </c>
      <c r="D6" s="157"/>
      <c r="E6" s="153" t="s">
        <v>198</v>
      </c>
      <c r="F6" s="189">
        <f>J6+N6</f>
        <v>13</v>
      </c>
      <c r="G6" s="189"/>
      <c r="H6" s="207" t="s">
        <v>199</v>
      </c>
      <c r="I6" s="32"/>
      <c r="J6" s="189">
        <v>12</v>
      </c>
      <c r="K6" s="189"/>
      <c r="L6" s="209" t="s">
        <v>200</v>
      </c>
      <c r="M6" s="209"/>
      <c r="N6" s="189">
        <v>1</v>
      </c>
      <c r="O6" s="189"/>
      <c r="P6" s="208" t="s">
        <v>201</v>
      </c>
      <c r="T6" s="124"/>
      <c r="U6" s="30"/>
      <c r="V6" s="30"/>
    </row>
    <row r="7" spans="2:22" s="29" customFormat="1" ht="17.100000000000001" customHeight="1">
      <c r="B7" s="32" t="s">
        <v>182</v>
      </c>
      <c r="M7" s="31"/>
      <c r="N7" s="31"/>
      <c r="O7" s="125"/>
      <c r="P7" s="125"/>
      <c r="Q7" s="125"/>
      <c r="R7" s="125"/>
      <c r="S7" s="125"/>
      <c r="T7" s="124"/>
      <c r="U7" s="30"/>
      <c r="V7" s="30"/>
    </row>
    <row r="8" spans="2:22" s="29" customFormat="1" ht="17.100000000000001" customHeight="1">
      <c r="B8" s="32" t="s">
        <v>193</v>
      </c>
      <c r="C8" s="153"/>
      <c r="M8" s="31"/>
      <c r="N8" s="31"/>
      <c r="O8" s="125"/>
      <c r="P8" s="125"/>
      <c r="Q8" s="125"/>
      <c r="R8" s="125"/>
      <c r="S8" s="125"/>
      <c r="T8" s="124"/>
      <c r="U8" s="30"/>
      <c r="V8" s="30"/>
    </row>
    <row r="9" spans="2:22" s="29" customFormat="1" ht="17.100000000000001" customHeight="1">
      <c r="B9" s="32" t="s">
        <v>25</v>
      </c>
      <c r="M9" s="31"/>
      <c r="N9" s="31"/>
      <c r="O9" s="125"/>
      <c r="P9" s="125"/>
      <c r="Q9" s="125"/>
      <c r="R9" s="125"/>
      <c r="S9" s="125"/>
      <c r="T9" s="124"/>
      <c r="U9" s="30"/>
      <c r="V9" s="30"/>
    </row>
    <row r="10" spans="2:22" s="29" customFormat="1" ht="17.100000000000001" customHeight="1">
      <c r="B10" s="32" t="s">
        <v>22</v>
      </c>
      <c r="M10" s="31"/>
      <c r="N10" s="31"/>
      <c r="O10" s="125"/>
      <c r="P10" s="125"/>
      <c r="Q10" s="125"/>
      <c r="R10" s="125"/>
      <c r="S10" s="125"/>
      <c r="T10" s="124"/>
      <c r="U10" s="30"/>
      <c r="V10" s="30"/>
    </row>
    <row r="11" spans="2:22" s="29" customFormat="1" ht="17.100000000000001" customHeight="1">
      <c r="B11" s="32" t="s">
        <v>26</v>
      </c>
      <c r="M11" s="31"/>
      <c r="N11" s="31"/>
      <c r="O11" s="125"/>
      <c r="P11" s="125"/>
      <c r="Q11" s="125"/>
      <c r="R11" s="125"/>
      <c r="S11" s="125"/>
      <c r="T11" s="126" t="s">
        <v>16</v>
      </c>
      <c r="U11" s="30"/>
      <c r="V11" s="30"/>
    </row>
    <row r="12" spans="2:22" s="26" customFormat="1" ht="17.100000000000001" customHeight="1">
      <c r="B12" s="163" t="s">
        <v>15</v>
      </c>
      <c r="C12" s="165" t="s">
        <v>14</v>
      </c>
      <c r="D12" s="165"/>
      <c r="E12" s="165"/>
      <c r="F12" s="166" t="s">
        <v>13</v>
      </c>
      <c r="G12" s="166"/>
      <c r="H12" s="166"/>
      <c r="I12" s="166"/>
      <c r="J12" s="166"/>
      <c r="K12" s="166"/>
      <c r="L12" s="166"/>
      <c r="M12" s="167" t="s">
        <v>12</v>
      </c>
      <c r="N12" s="167" t="s">
        <v>11</v>
      </c>
      <c r="O12" s="190" t="s">
        <v>10</v>
      </c>
      <c r="P12" s="191"/>
      <c r="Q12" s="191"/>
      <c r="R12" s="191"/>
      <c r="S12" s="191"/>
      <c r="T12" s="192"/>
      <c r="U12" s="5"/>
      <c r="V12" s="5"/>
    </row>
    <row r="13" spans="2:22" s="26" customFormat="1" ht="17.100000000000001" customHeight="1">
      <c r="B13" s="164"/>
      <c r="C13" s="28" t="s">
        <v>9</v>
      </c>
      <c r="D13" s="27" t="s">
        <v>8</v>
      </c>
      <c r="E13" s="38" t="s">
        <v>24</v>
      </c>
      <c r="F13" s="171" t="s">
        <v>7</v>
      </c>
      <c r="G13" s="172"/>
      <c r="H13" s="184" t="s">
        <v>6</v>
      </c>
      <c r="I13" s="185"/>
      <c r="J13" s="185"/>
      <c r="K13" s="186"/>
      <c r="L13" s="27" t="s">
        <v>5</v>
      </c>
      <c r="M13" s="168"/>
      <c r="N13" s="168"/>
      <c r="O13" s="193"/>
      <c r="P13" s="194"/>
      <c r="Q13" s="194"/>
      <c r="R13" s="194"/>
      <c r="S13" s="194"/>
      <c r="T13" s="195"/>
      <c r="U13" s="5"/>
      <c r="V13" s="5"/>
    </row>
    <row r="14" spans="2:22" s="15" customFormat="1" ht="18" customHeight="1">
      <c r="B14" s="95" t="s">
        <v>23</v>
      </c>
      <c r="C14" s="96">
        <v>4800</v>
      </c>
      <c r="D14" s="97">
        <v>173</v>
      </c>
      <c r="E14" s="98">
        <f>C14*D14</f>
        <v>830400</v>
      </c>
      <c r="F14" s="187" t="s">
        <v>23</v>
      </c>
      <c r="G14" s="188"/>
      <c r="H14" s="142">
        <f>C14</f>
        <v>4800</v>
      </c>
      <c r="I14" s="101" t="s">
        <v>117</v>
      </c>
      <c r="J14" s="145">
        <f>D16-F6</f>
        <v>161</v>
      </c>
      <c r="K14" s="103" t="s">
        <v>119</v>
      </c>
      <c r="L14" s="104">
        <f>H14*J14</f>
        <v>772800</v>
      </c>
      <c r="M14" s="98">
        <f>E16-L14</f>
        <v>62400</v>
      </c>
      <c r="N14" s="98">
        <f>M14</f>
        <v>62400</v>
      </c>
      <c r="O14" s="201" t="s">
        <v>184</v>
      </c>
      <c r="P14" s="202">
        <f>C14</f>
        <v>4800</v>
      </c>
      <c r="Q14" s="203" t="s">
        <v>117</v>
      </c>
      <c r="R14" s="204">
        <f>J6</f>
        <v>12</v>
      </c>
      <c r="S14" s="205" t="s">
        <v>119</v>
      </c>
      <c r="T14" s="206">
        <f>P14*R14</f>
        <v>57600</v>
      </c>
      <c r="U14" s="16"/>
      <c r="V14" s="16"/>
    </row>
    <row r="15" spans="2:22" s="15" customFormat="1" ht="18" customHeight="1">
      <c r="B15" s="45" t="s">
        <v>194</v>
      </c>
      <c r="C15" s="92">
        <v>4800</v>
      </c>
      <c r="D15" s="156">
        <v>1</v>
      </c>
      <c r="E15" s="40">
        <f>C15</f>
        <v>4800</v>
      </c>
      <c r="F15" s="155"/>
      <c r="G15" s="156"/>
      <c r="H15" s="197"/>
      <c r="I15" s="74"/>
      <c r="J15" s="198"/>
      <c r="K15" s="94"/>
      <c r="L15" s="40"/>
      <c r="M15" s="12"/>
      <c r="N15" s="12"/>
      <c r="O15" s="210" t="s">
        <v>184</v>
      </c>
      <c r="P15" s="211">
        <f>C15</f>
        <v>4800</v>
      </c>
      <c r="Q15" s="199" t="s">
        <v>202</v>
      </c>
      <c r="R15" s="200">
        <f>N6</f>
        <v>1</v>
      </c>
      <c r="S15" s="212" t="s">
        <v>119</v>
      </c>
      <c r="T15" s="213">
        <f>P15*R15</f>
        <v>4800</v>
      </c>
      <c r="U15" s="16"/>
      <c r="V15" s="16"/>
    </row>
    <row r="16" spans="2:22" s="15" customFormat="1" ht="18.75" customHeight="1">
      <c r="B16" s="10" t="s">
        <v>2</v>
      </c>
      <c r="C16" s="69"/>
      <c r="D16" s="69">
        <f>SUM(D14:D15)</f>
        <v>174</v>
      </c>
      <c r="E16" s="69">
        <f>SUM(E14:E15)</f>
        <v>835200</v>
      </c>
      <c r="F16" s="160" t="s">
        <v>2</v>
      </c>
      <c r="G16" s="159"/>
      <c r="H16" s="150"/>
      <c r="I16" s="106" t="s">
        <v>171</v>
      </c>
      <c r="J16" s="151"/>
      <c r="K16" s="149"/>
      <c r="L16" s="8">
        <f>SUM(L14:L14)</f>
        <v>772800</v>
      </c>
      <c r="M16" s="8">
        <f>SUM(M14:M14)</f>
        <v>62400</v>
      </c>
      <c r="N16" s="8">
        <f>SUM(N14:N14)</f>
        <v>62400</v>
      </c>
      <c r="O16" s="131"/>
      <c r="P16" s="132"/>
      <c r="Q16" s="132"/>
      <c r="R16" s="132"/>
      <c r="S16" s="132"/>
      <c r="T16" s="133"/>
      <c r="U16" s="16"/>
      <c r="V16" s="16"/>
    </row>
    <row r="17" spans="2:22" s="15" customFormat="1" ht="17.100000000000001" customHeight="1">
      <c r="B17" s="20" t="s">
        <v>4</v>
      </c>
      <c r="C17" s="61">
        <f>H17+H18</f>
        <v>14800</v>
      </c>
      <c r="D17" s="18">
        <v>18</v>
      </c>
      <c r="E17" s="18">
        <f>C17*D17</f>
        <v>266400</v>
      </c>
      <c r="F17" s="175" t="s">
        <v>3</v>
      </c>
      <c r="G17" s="175"/>
      <c r="H17" s="143">
        <v>4800</v>
      </c>
      <c r="I17" s="73" t="s">
        <v>117</v>
      </c>
      <c r="J17" s="146">
        <f>D17</f>
        <v>18</v>
      </c>
      <c r="K17" s="56" t="s">
        <v>119</v>
      </c>
      <c r="L17" s="18">
        <f>H17*J17</f>
        <v>86400</v>
      </c>
      <c r="M17" s="70">
        <v>0</v>
      </c>
      <c r="N17" s="18">
        <v>0</v>
      </c>
      <c r="O17" s="134"/>
      <c r="P17" s="135"/>
      <c r="Q17" s="135"/>
      <c r="R17" s="135"/>
      <c r="S17" s="135"/>
      <c r="T17" s="136"/>
      <c r="U17" s="16"/>
      <c r="V17" s="16"/>
    </row>
    <row r="18" spans="2:22" s="6" customFormat="1" ht="17.100000000000001" customHeight="1">
      <c r="B18" s="14"/>
      <c r="C18" s="12"/>
      <c r="D18" s="12"/>
      <c r="E18" s="12"/>
      <c r="F18" s="182" t="s">
        <v>17</v>
      </c>
      <c r="G18" s="183"/>
      <c r="H18" s="144">
        <v>10000</v>
      </c>
      <c r="I18" s="74" t="s">
        <v>117</v>
      </c>
      <c r="J18" s="147">
        <f>J17</f>
        <v>18</v>
      </c>
      <c r="K18" s="152" t="s">
        <v>119</v>
      </c>
      <c r="L18" s="12">
        <f>H18*J18</f>
        <v>180000</v>
      </c>
      <c r="M18" s="12"/>
      <c r="N18" s="12"/>
      <c r="O18" s="129"/>
      <c r="P18" s="130"/>
      <c r="Q18" s="130"/>
      <c r="R18" s="130"/>
      <c r="S18" s="130"/>
      <c r="T18" s="137"/>
      <c r="U18" s="5"/>
      <c r="V18" s="5"/>
    </row>
    <row r="19" spans="2:22" s="4" customFormat="1" ht="17.100000000000001" customHeight="1">
      <c r="B19" s="10" t="s">
        <v>2</v>
      </c>
      <c r="C19" s="9">
        <f>SUM(C17:C18)</f>
        <v>14800</v>
      </c>
      <c r="D19" s="8">
        <f>SUM(D17:D18)</f>
        <v>18</v>
      </c>
      <c r="E19" s="8">
        <f>SUM(E17:E18)</f>
        <v>266400</v>
      </c>
      <c r="F19" s="160" t="s">
        <v>2</v>
      </c>
      <c r="G19" s="159"/>
      <c r="H19" s="150"/>
      <c r="I19" s="106" t="s">
        <v>171</v>
      </c>
      <c r="J19" s="151"/>
      <c r="K19" s="149"/>
      <c r="L19" s="8">
        <f>SUM(L17:L18)</f>
        <v>266400</v>
      </c>
      <c r="M19" s="8">
        <v>0</v>
      </c>
      <c r="N19" s="8">
        <v>0</v>
      </c>
      <c r="O19" s="131"/>
      <c r="P19" s="132"/>
      <c r="Q19" s="132"/>
      <c r="R19" s="132"/>
      <c r="S19" s="132"/>
      <c r="T19" s="133"/>
      <c r="U19" s="5"/>
      <c r="V19" s="5"/>
    </row>
    <row r="20" spans="2:22" s="4" customFormat="1" ht="17.100000000000001" customHeight="1">
      <c r="B20" s="158" t="s">
        <v>1</v>
      </c>
      <c r="C20" s="159"/>
      <c r="D20" s="8"/>
      <c r="E20" s="8">
        <f>E16+E19</f>
        <v>1101600</v>
      </c>
      <c r="F20" s="160" t="s">
        <v>0</v>
      </c>
      <c r="G20" s="161"/>
      <c r="H20" s="161"/>
      <c r="I20" s="161"/>
      <c r="J20" s="161"/>
      <c r="K20" s="161"/>
      <c r="L20" s="8">
        <f>L16+L19</f>
        <v>1039200</v>
      </c>
      <c r="M20" s="8">
        <f>M16</f>
        <v>62400</v>
      </c>
      <c r="N20" s="8">
        <f>N16</f>
        <v>62400</v>
      </c>
      <c r="O20" s="131"/>
      <c r="P20" s="132"/>
      <c r="Q20" s="132"/>
      <c r="R20" s="132"/>
      <c r="S20" s="132"/>
      <c r="T20" s="133"/>
      <c r="U20" s="5"/>
      <c r="V20" s="5"/>
    </row>
    <row r="21" spans="2:22" s="4" customFormat="1" ht="17.100000000000001" customHeight="1">
      <c r="B21" s="4" t="s">
        <v>18</v>
      </c>
      <c r="E21" s="6"/>
      <c r="M21" s="6"/>
      <c r="N21" s="6"/>
      <c r="O21" s="123"/>
      <c r="P21" s="123"/>
      <c r="Q21" s="123"/>
      <c r="R21" s="123"/>
      <c r="S21" s="123"/>
      <c r="T21" s="124"/>
      <c r="U21" s="5"/>
      <c r="V21" s="5"/>
    </row>
    <row r="22" spans="2:22" ht="18.75" customHeight="1">
      <c r="B22" s="4" t="s">
        <v>19</v>
      </c>
    </row>
    <row r="23" spans="2:22" ht="18.75" customHeight="1">
      <c r="F23" s="4"/>
    </row>
  </sheetData>
  <mergeCells count="21"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N6:O6"/>
    <mergeCell ref="L6:M6"/>
    <mergeCell ref="F19:G19"/>
    <mergeCell ref="B20:C20"/>
    <mergeCell ref="F20:K20"/>
    <mergeCell ref="H13:K13"/>
    <mergeCell ref="F14:G14"/>
    <mergeCell ref="F16:G16"/>
    <mergeCell ref="F17:G17"/>
    <mergeCell ref="F18:G18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G16" sqref="G1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173" t="s">
        <v>23</v>
      </c>
      <c r="F13" s="174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160" t="s">
        <v>2</v>
      </c>
      <c r="F14" s="159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175" t="s">
        <v>3</v>
      </c>
      <c r="F15" s="175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76" t="s">
        <v>17</v>
      </c>
      <c r="F16" s="176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160" t="s">
        <v>2</v>
      </c>
      <c r="F18" s="159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58" t="s">
        <v>1</v>
      </c>
      <c r="B19" s="159"/>
      <c r="C19" s="8"/>
      <c r="D19" s="8">
        <f>D14+D18</f>
        <v>749340</v>
      </c>
      <c r="E19" s="160" t="s">
        <v>0</v>
      </c>
      <c r="F19" s="161"/>
      <c r="G19" s="159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54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173" t="s">
        <v>23</v>
      </c>
      <c r="F13" s="174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160" t="s">
        <v>2</v>
      </c>
      <c r="F15" s="159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175" t="s">
        <v>3</v>
      </c>
      <c r="F16" s="175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76" t="s">
        <v>17</v>
      </c>
      <c r="F17" s="176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160" t="s">
        <v>2</v>
      </c>
      <c r="F20" s="159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58" t="s">
        <v>1</v>
      </c>
      <c r="B21" s="159"/>
      <c r="C21" s="8"/>
      <c r="D21" s="8">
        <f>D15+D20</f>
        <v>1241640</v>
      </c>
      <c r="E21" s="160" t="s">
        <v>0</v>
      </c>
      <c r="F21" s="161"/>
      <c r="G21" s="159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54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173" t="s">
        <v>23</v>
      </c>
      <c r="F13" s="174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160" t="s">
        <v>2</v>
      </c>
      <c r="F15" s="159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175" t="s">
        <v>3</v>
      </c>
      <c r="F16" s="175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76" t="s">
        <v>17</v>
      </c>
      <c r="F17" s="176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160" t="s">
        <v>2</v>
      </c>
      <c r="F19" s="159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158" t="s">
        <v>1</v>
      </c>
      <c r="B20" s="159"/>
      <c r="C20" s="8"/>
      <c r="D20" s="8">
        <f>D15+D19</f>
        <v>974340</v>
      </c>
      <c r="E20" s="160" t="s">
        <v>0</v>
      </c>
      <c r="F20" s="161"/>
      <c r="G20" s="159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173" t="s">
        <v>23</v>
      </c>
      <c r="F13" s="174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160" t="s">
        <v>2</v>
      </c>
      <c r="F17" s="159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175" t="s">
        <v>3</v>
      </c>
      <c r="F18" s="175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76" t="s">
        <v>17</v>
      </c>
      <c r="F19" s="176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160" t="s">
        <v>2</v>
      </c>
      <c r="F20" s="159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58" t="s">
        <v>1</v>
      </c>
      <c r="B21" s="159"/>
      <c r="C21" s="8"/>
      <c r="D21" s="8">
        <f>D17+D20</f>
        <v>1404000</v>
      </c>
      <c r="E21" s="160" t="s">
        <v>0</v>
      </c>
      <c r="F21" s="161"/>
      <c r="G21" s="159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173" t="s">
        <v>23</v>
      </c>
      <c r="F13" s="174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160" t="s">
        <v>2</v>
      </c>
      <c r="F17" s="159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175" t="s">
        <v>3</v>
      </c>
      <c r="F18" s="175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76" t="s">
        <v>17</v>
      </c>
      <c r="F19" s="176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160" t="s">
        <v>2</v>
      </c>
      <c r="F20" s="159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58" t="s">
        <v>1</v>
      </c>
      <c r="B21" s="159"/>
      <c r="C21" s="8"/>
      <c r="D21" s="8">
        <f>D17+D20</f>
        <v>1137600</v>
      </c>
      <c r="E21" s="160" t="s">
        <v>0</v>
      </c>
      <c r="F21" s="161"/>
      <c r="G21" s="159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90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173" t="s">
        <v>23</v>
      </c>
      <c r="F13" s="174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160" t="s">
        <v>2</v>
      </c>
      <c r="F16" s="159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175" t="s">
        <v>3</v>
      </c>
      <c r="F17" s="175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177" t="s">
        <v>28</v>
      </c>
      <c r="F18" s="178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76" t="s">
        <v>17</v>
      </c>
      <c r="F19" s="176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160" t="s">
        <v>2</v>
      </c>
      <c r="F20" s="159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58" t="s">
        <v>1</v>
      </c>
      <c r="B21" s="159"/>
      <c r="C21" s="8"/>
      <c r="D21" s="8">
        <f>D16+D20</f>
        <v>1852540</v>
      </c>
      <c r="E21" s="160" t="s">
        <v>0</v>
      </c>
      <c r="F21" s="161"/>
      <c r="G21" s="159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90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63" t="s">
        <v>15</v>
      </c>
      <c r="B11" s="165" t="s">
        <v>14</v>
      </c>
      <c r="C11" s="165"/>
      <c r="D11" s="165"/>
      <c r="E11" s="166" t="s">
        <v>13</v>
      </c>
      <c r="F11" s="166"/>
      <c r="G11" s="166"/>
      <c r="H11" s="166"/>
      <c r="I11" s="167" t="s">
        <v>12</v>
      </c>
      <c r="J11" s="167" t="s">
        <v>11</v>
      </c>
      <c r="K11" s="169" t="s">
        <v>10</v>
      </c>
      <c r="L11" s="5"/>
      <c r="M11" s="5"/>
    </row>
    <row r="12" spans="1:13" s="26" customFormat="1" ht="17.100000000000001" customHeight="1">
      <c r="A12" s="164"/>
      <c r="B12" s="28" t="s">
        <v>9</v>
      </c>
      <c r="C12" s="27" t="s">
        <v>8</v>
      </c>
      <c r="D12" s="38" t="s">
        <v>24</v>
      </c>
      <c r="E12" s="171" t="s">
        <v>7</v>
      </c>
      <c r="F12" s="172"/>
      <c r="G12" s="27" t="s">
        <v>6</v>
      </c>
      <c r="H12" s="27" t="s">
        <v>5</v>
      </c>
      <c r="I12" s="168"/>
      <c r="J12" s="168"/>
      <c r="K12" s="170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173" t="s">
        <v>23</v>
      </c>
      <c r="F13" s="174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160" t="s">
        <v>2</v>
      </c>
      <c r="F17" s="159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175" t="s">
        <v>3</v>
      </c>
      <c r="F18" s="175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177" t="s">
        <v>28</v>
      </c>
      <c r="F20" s="178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176" t="s">
        <v>17</v>
      </c>
      <c r="F21" s="176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160" t="s">
        <v>2</v>
      </c>
      <c r="F22" s="159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58" t="s">
        <v>1</v>
      </c>
      <c r="B23" s="159"/>
      <c r="C23" s="8"/>
      <c r="D23" s="8">
        <f>D17+D22</f>
        <v>1550690</v>
      </c>
      <c r="E23" s="160" t="s">
        <v>0</v>
      </c>
      <c r="F23" s="161"/>
      <c r="G23" s="159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6" sqref="K36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62" t="s">
        <v>163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163" t="s">
        <v>153</v>
      </c>
      <c r="B11" s="165" t="s">
        <v>152</v>
      </c>
      <c r="C11" s="165"/>
      <c r="D11" s="165"/>
      <c r="E11" s="166" t="s">
        <v>151</v>
      </c>
      <c r="F11" s="166"/>
      <c r="G11" s="166"/>
      <c r="H11" s="166"/>
      <c r="I11" s="167" t="s">
        <v>150</v>
      </c>
      <c r="J11" s="167" t="s">
        <v>149</v>
      </c>
      <c r="K11" s="169" t="s">
        <v>148</v>
      </c>
      <c r="L11" s="5"/>
      <c r="M11" s="5"/>
    </row>
    <row r="12" spans="1:13" s="26" customFormat="1" ht="17.100000000000001" customHeight="1">
      <c r="A12" s="164"/>
      <c r="B12" s="28" t="s">
        <v>147</v>
      </c>
      <c r="C12" s="27" t="s">
        <v>146</v>
      </c>
      <c r="D12" s="38" t="s">
        <v>145</v>
      </c>
      <c r="E12" s="171" t="s">
        <v>144</v>
      </c>
      <c r="F12" s="172"/>
      <c r="G12" s="27" t="s">
        <v>143</v>
      </c>
      <c r="H12" s="27" t="s">
        <v>142</v>
      </c>
      <c r="I12" s="179"/>
      <c r="J12" s="168"/>
      <c r="K12" s="170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173" t="s">
        <v>141</v>
      </c>
      <c r="F13" s="174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160" t="s">
        <v>2</v>
      </c>
      <c r="F18" s="159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175" t="s">
        <v>3</v>
      </c>
      <c r="F19" s="175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176" t="s">
        <v>17</v>
      </c>
      <c r="F20" s="176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176" t="s">
        <v>125</v>
      </c>
      <c r="F21" s="176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160" t="s">
        <v>2</v>
      </c>
      <c r="F22" s="159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58" t="s">
        <v>1</v>
      </c>
      <c r="B23" s="159"/>
      <c r="C23" s="8"/>
      <c r="D23" s="8">
        <f>D18+D22</f>
        <v>5653340</v>
      </c>
      <c r="E23" s="160" t="s">
        <v>0</v>
      </c>
      <c r="F23" s="161"/>
      <c r="G23" s="159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23:B23"/>
    <mergeCell ref="E23:G23"/>
    <mergeCell ref="K11:K12"/>
    <mergeCell ref="E12:F12"/>
    <mergeCell ref="E19:F19"/>
    <mergeCell ref="E20:F20"/>
    <mergeCell ref="J11:J12"/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14</vt:i4>
      </vt:variant>
    </vt:vector>
  </HeadingPairs>
  <TitlesOfParts>
    <vt:vector size="28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체험학습01.20</vt:lpstr>
      <vt:lpstr>체험학습04.28)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체험학습01.20!Print_Area</vt:lpstr>
      <vt:lpstr>'체험학습04.28)'!Print_Area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2017-04-28T01:47:04Z</cp:lastPrinted>
  <dcterms:created xsi:type="dcterms:W3CDTF">2015-06-03T23:49:18Z</dcterms:created>
  <dcterms:modified xsi:type="dcterms:W3CDTF">2017-04-28T05:34:09Z</dcterms:modified>
</cp:coreProperties>
</file>