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3475" windowHeight="9570"/>
  </bookViews>
  <sheets>
    <sheet name="표지" sheetId="5" r:id="rId1"/>
    <sheet name="예산총칙" sheetId="6" r:id="rId2"/>
    <sheet name="세입.세출예산 총괄표" sheetId="4" r:id="rId3"/>
    <sheet name="세입예산명세서" sheetId="1" r:id="rId4"/>
    <sheet name="세출예산명세서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2">'세입.세출예산 총괄표'!$A$1:$D$21</definedName>
    <definedName name="_xlnm.Print_Area" localSheetId="3">세입예산명세서!$A$1:$G$65</definedName>
    <definedName name="_xlnm.Print_Area" localSheetId="4">세출예산명세서!$A$1:$G$69</definedName>
    <definedName name="_xlnm.Print_Area" localSheetId="1">예산총칙!$A$1:$E$25</definedName>
    <definedName name="_xlnm.Print_Area" localSheetId="0">표지!$A$1:$A$25</definedName>
    <definedName name="_xlnm.Print_Titles" localSheetId="3">세입예산명세서!$3:$4</definedName>
    <definedName name="_xlnm.Print_Titles" localSheetId="4">세출예산명세서!$3:$4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[5]법인명렬!$B$5:$C$76,[5]법인명렬!$E$4:$F$42</definedName>
    <definedName name="법인명렬" localSheetId="4">[5]법인명렬!$B$5:$C$76,[5]법인명렬!$E$4:$F$42</definedName>
    <definedName name="법인명렬">[5]법인명렬!$B$5:$C$76,[5]법인명렬!$E$4:$F$42</definedName>
    <definedName name="법인명렬1">[6]법인명렬!$B$5:$C$76,[6]법인명렬!$E$4:$F$42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</definedNames>
  <calcPr calcId="145621"/>
</workbook>
</file>

<file path=xl/calcChain.xml><?xml version="1.0" encoding="utf-8"?>
<calcChain xmlns="http://schemas.openxmlformats.org/spreadsheetml/2006/main">
  <c r="F7" i="2" l="1"/>
  <c r="F8" i="2"/>
  <c r="F10" i="2"/>
  <c r="F13" i="2"/>
  <c r="F14" i="2"/>
  <c r="F15" i="2"/>
  <c r="F16" i="2"/>
  <c r="F17" i="2"/>
  <c r="F19" i="2"/>
  <c r="F20" i="2"/>
  <c r="F22" i="2"/>
  <c r="F23" i="2"/>
  <c r="F24" i="2"/>
  <c r="F25" i="2"/>
  <c r="F30" i="2"/>
  <c r="F33" i="2"/>
  <c r="F34" i="2"/>
  <c r="F37" i="2"/>
  <c r="F38" i="2"/>
  <c r="F39" i="2"/>
  <c r="F40" i="2"/>
  <c r="F41" i="2"/>
  <c r="F65" i="2"/>
  <c r="F68" i="2"/>
  <c r="D67" i="2"/>
  <c r="D66" i="2" s="1"/>
  <c r="B20" i="4" s="1"/>
  <c r="D61" i="2"/>
  <c r="D60" i="2" s="1"/>
  <c r="B19" i="4" s="1"/>
  <c r="B18" i="4"/>
  <c r="D36" i="2"/>
  <c r="D35" i="2" s="1"/>
  <c r="B17" i="4" s="1"/>
  <c r="D32" i="2"/>
  <c r="D28" i="2"/>
  <c r="D18" i="2"/>
  <c r="D12" i="2"/>
  <c r="D6" i="2"/>
  <c r="D5" i="2" s="1"/>
  <c r="B14" i="4" s="1"/>
  <c r="F10" i="1"/>
  <c r="F11" i="1"/>
  <c r="F12" i="1"/>
  <c r="F13" i="1"/>
  <c r="F28" i="1"/>
  <c r="F37" i="1"/>
  <c r="F56" i="1"/>
  <c r="F62" i="1"/>
  <c r="D60" i="1"/>
  <c r="D55" i="1"/>
  <c r="D41" i="1"/>
  <c r="D40" i="1" s="1"/>
  <c r="B7" i="4" s="1"/>
  <c r="D36" i="1"/>
  <c r="D35" i="1" s="1"/>
  <c r="B6" i="4" s="1"/>
  <c r="D24" i="1"/>
  <c r="D23" i="1" s="1"/>
  <c r="B5" i="4" s="1"/>
  <c r="D6" i="1"/>
  <c r="F61" i="1" l="1"/>
  <c r="D27" i="2"/>
  <c r="B16" i="4" s="1"/>
  <c r="D11" i="2"/>
  <c r="B15" i="4" s="1"/>
  <c r="D52" i="1"/>
  <c r="B8" i="4" s="1"/>
  <c r="D5" i="1"/>
  <c r="B4" i="4" s="1"/>
  <c r="E67" i="2"/>
  <c r="E66" i="2" s="1"/>
  <c r="E61" i="2"/>
  <c r="E60" i="2" s="1"/>
  <c r="E36" i="2"/>
  <c r="E32" i="2"/>
  <c r="F32" i="2" s="1"/>
  <c r="E28" i="2"/>
  <c r="F28" i="2" s="1"/>
  <c r="E18" i="2"/>
  <c r="F18" i="2" s="1"/>
  <c r="E12" i="2"/>
  <c r="F12" i="2" s="1"/>
  <c r="E6" i="2"/>
  <c r="E5" i="2" s="1"/>
  <c r="E60" i="1"/>
  <c r="F60" i="1" s="1"/>
  <c r="E55" i="1"/>
  <c r="F55" i="1" s="1"/>
  <c r="E41" i="1"/>
  <c r="E40" i="1" s="1"/>
  <c r="C7" i="4" s="1"/>
  <c r="D7" i="4" s="1"/>
  <c r="E36" i="1"/>
  <c r="F36" i="1" s="1"/>
  <c r="E24" i="1"/>
  <c r="E23" i="1" s="1"/>
  <c r="E6" i="1"/>
  <c r="F6" i="1" s="1"/>
  <c r="B21" i="4" l="1"/>
  <c r="E35" i="1"/>
  <c r="F35" i="1" s="1"/>
  <c r="F66" i="2"/>
  <c r="C20" i="4"/>
  <c r="D20" i="4" s="1"/>
  <c r="F23" i="1"/>
  <c r="C5" i="4"/>
  <c r="D5" i="4" s="1"/>
  <c r="F5" i="2"/>
  <c r="C14" i="4"/>
  <c r="C6" i="4"/>
  <c r="D6" i="4" s="1"/>
  <c r="B9" i="4"/>
  <c r="F60" i="2"/>
  <c r="C19" i="4"/>
  <c r="D19" i="4" s="1"/>
  <c r="C18" i="4"/>
  <c r="D18" i="4" s="1"/>
  <c r="E52" i="1"/>
  <c r="C8" i="4" s="1"/>
  <c r="D8" i="4" s="1"/>
  <c r="F24" i="1"/>
  <c r="E5" i="1"/>
  <c r="C4" i="4" s="1"/>
  <c r="D65" i="1"/>
  <c r="F67" i="2"/>
  <c r="F6" i="2"/>
  <c r="D69" i="2"/>
  <c r="F61" i="2"/>
  <c r="E35" i="2"/>
  <c r="F36" i="2"/>
  <c r="E27" i="2"/>
  <c r="E11" i="2"/>
  <c r="F52" i="1" l="1"/>
  <c r="C9" i="4"/>
  <c r="D9" i="4" s="1"/>
  <c r="F5" i="1"/>
  <c r="D4" i="4"/>
  <c r="D14" i="4"/>
  <c r="F11" i="2"/>
  <c r="C15" i="4"/>
  <c r="D15" i="4" s="1"/>
  <c r="F27" i="2"/>
  <c r="C16" i="4"/>
  <c r="D16" i="4" s="1"/>
  <c r="F35" i="2"/>
  <c r="C17" i="4"/>
  <c r="D17" i="4" s="1"/>
  <c r="E65" i="1"/>
  <c r="F65" i="1" s="1"/>
  <c r="E69" i="2"/>
  <c r="F69" i="2" s="1"/>
  <c r="C21" i="4" l="1"/>
  <c r="D21" i="4" s="1"/>
</calcChain>
</file>

<file path=xl/comments1.xml><?xml version="1.0" encoding="utf-8"?>
<comments xmlns="http://schemas.openxmlformats.org/spreadsheetml/2006/main">
  <authors>
    <author>user2</author>
  </authors>
  <commentList>
    <comment ref="E61" authorId="0">
      <text>
        <r>
          <rPr>
            <b/>
            <sz val="9"/>
            <color indexed="81"/>
            <rFont val="Tahoma"/>
            <family val="2"/>
          </rPr>
          <t>'16.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일반회계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환급금
</t>
        </r>
        <r>
          <rPr>
            <b/>
            <sz val="9"/>
            <color indexed="81"/>
            <rFont val="Tahoma"/>
            <family val="2"/>
          </rPr>
          <t>18,891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68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<sst xmlns="http://schemas.openxmlformats.org/spreadsheetml/2006/main" count="180" uniqueCount="166">
  <si>
    <t>과           목</t>
    <phoneticPr fontId="3" type="noConversion"/>
  </si>
  <si>
    <t>비교 증감
(A-B)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</si>
  <si>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</si>
  <si>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</si>
  <si>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</si>
  <si>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1. 재산수입</t>
    <phoneticPr fontId="3" type="noConversion"/>
  </si>
  <si>
    <t>1. 기본재산수입</t>
    <phoneticPr fontId="3" type="noConversion"/>
  </si>
  <si>
    <t>1. 대지료</t>
    <phoneticPr fontId="3" type="noConversion"/>
  </si>
  <si>
    <t>2. 대가료</t>
    <phoneticPr fontId="3" type="noConversion"/>
  </si>
  <si>
    <t>3. 임야수입</t>
    <phoneticPr fontId="3" type="noConversion"/>
  </si>
  <si>
    <t>4. 예금이자수입</t>
    <phoneticPr fontId="3" type="noConversion"/>
  </si>
  <si>
    <t>5. 배당금 수입</t>
    <phoneticPr fontId="3" type="noConversion"/>
  </si>
  <si>
    <t>6. 법인세 환급금</t>
    <phoneticPr fontId="3" type="noConversion"/>
  </si>
  <si>
    <t>7.기타수입</t>
    <phoneticPr fontId="3" type="noConversion"/>
  </si>
  <si>
    <t>2. 재산매각대</t>
    <phoneticPr fontId="3" type="noConversion"/>
  </si>
  <si>
    <t>1. 토지매각대</t>
    <phoneticPr fontId="3" type="noConversion"/>
  </si>
  <si>
    <t>2. 건물매각대</t>
    <phoneticPr fontId="3" type="noConversion"/>
  </si>
  <si>
    <t>3. 임야매각대</t>
    <phoneticPr fontId="3" type="noConversion"/>
  </si>
  <si>
    <t>4. 현금처분대</t>
    <phoneticPr fontId="3" type="noConversion"/>
  </si>
  <si>
    <t>5. 기타재산매각대</t>
    <phoneticPr fontId="3" type="noConversion"/>
  </si>
  <si>
    <t>2. 사업수입</t>
    <phoneticPr fontId="3" type="noConversion"/>
  </si>
  <si>
    <t>1. 사업수입</t>
    <phoneticPr fontId="3" type="noConversion"/>
  </si>
  <si>
    <t>3. 투자수입</t>
    <phoneticPr fontId="3" type="noConversion"/>
  </si>
  <si>
    <t>1. 투자수입</t>
    <phoneticPr fontId="3" type="noConversion"/>
  </si>
  <si>
    <t>1. 배당금</t>
    <phoneticPr fontId="3" type="noConversion"/>
  </si>
  <si>
    <t>2. 국채상환금</t>
    <phoneticPr fontId="3" type="noConversion"/>
  </si>
  <si>
    <t>3. 국채이자수입</t>
    <phoneticPr fontId="3" type="noConversion"/>
  </si>
  <si>
    <t>4. 기타증권수입</t>
    <phoneticPr fontId="3" type="noConversion"/>
  </si>
  <si>
    <t>4. 과년도 수입</t>
    <phoneticPr fontId="3" type="noConversion"/>
  </si>
  <si>
    <t>1. 과년도 수입</t>
    <phoneticPr fontId="3" type="noConversion"/>
  </si>
  <si>
    <t>2. 불용재산매각수입</t>
    <phoneticPr fontId="3" type="noConversion"/>
  </si>
  <si>
    <t>3. 사업수입</t>
    <phoneticPr fontId="3" type="noConversion"/>
  </si>
  <si>
    <t>4. 투자수입</t>
    <phoneticPr fontId="3" type="noConversion"/>
  </si>
  <si>
    <t>5. 이월금</t>
    <phoneticPr fontId="3" type="noConversion"/>
  </si>
  <si>
    <t>1. 전년도이월금</t>
    <phoneticPr fontId="3" type="noConversion"/>
  </si>
  <si>
    <t>1. 전년도잉여금</t>
    <phoneticPr fontId="3" type="noConversion"/>
  </si>
  <si>
    <t>2. 이월사업비</t>
    <phoneticPr fontId="3" type="noConversion"/>
  </si>
  <si>
    <t>6. 기부원조금</t>
    <phoneticPr fontId="3" type="noConversion"/>
  </si>
  <si>
    <t>1. 기부원조금</t>
    <phoneticPr fontId="3" type="noConversion"/>
  </si>
  <si>
    <t>1. 기부금</t>
    <phoneticPr fontId="3" type="noConversion"/>
  </si>
  <si>
    <t>2. 원조금</t>
    <phoneticPr fontId="3" type="noConversion"/>
  </si>
  <si>
    <t>3. 보조금</t>
    <phoneticPr fontId="3" type="noConversion"/>
  </si>
  <si>
    <t>7. 차입금</t>
    <phoneticPr fontId="3" type="noConversion"/>
  </si>
  <si>
    <t>1. 차입금</t>
    <phoneticPr fontId="3" type="noConversion"/>
  </si>
  <si>
    <t>1. 은행차입</t>
    <phoneticPr fontId="3" type="noConversion"/>
  </si>
  <si>
    <t>2. 개인차입</t>
    <phoneticPr fontId="3" type="noConversion"/>
  </si>
  <si>
    <t>3.임대보증금 수입</t>
    <phoneticPr fontId="3" type="noConversion"/>
  </si>
  <si>
    <t>8. 잡수입</t>
    <phoneticPr fontId="3" type="noConversion"/>
  </si>
  <si>
    <t>1. 물품매각대</t>
    <phoneticPr fontId="3" type="noConversion"/>
  </si>
  <si>
    <t>1. 불용물품매각대</t>
    <phoneticPr fontId="3" type="noConversion"/>
  </si>
  <si>
    <t>2. 예금이자</t>
    <phoneticPr fontId="3" type="noConversion"/>
  </si>
  <si>
    <t>1. 정기예금이자</t>
    <phoneticPr fontId="3" type="noConversion"/>
  </si>
  <si>
    <t>2. 신탁예금이자</t>
    <phoneticPr fontId="3" type="noConversion"/>
  </si>
  <si>
    <t>3. 통지예금이자</t>
    <phoneticPr fontId="3" type="noConversion"/>
  </si>
  <si>
    <t>4. 기타예금이자</t>
    <phoneticPr fontId="3" type="noConversion"/>
  </si>
  <si>
    <t>3. 잡수입</t>
    <phoneticPr fontId="3" type="noConversion"/>
  </si>
  <si>
    <t>1. 잡수입</t>
    <phoneticPr fontId="3" type="noConversion"/>
  </si>
  <si>
    <t>3. 변상비</t>
    <phoneticPr fontId="3" type="noConversion"/>
  </si>
  <si>
    <t>4. 위약금</t>
    <phoneticPr fontId="3" type="noConversion"/>
  </si>
  <si>
    <t>세    입    합    계</t>
    <phoneticPr fontId="3" type="noConversion"/>
  </si>
  <si>
    <t>1. 이사회비</t>
    <phoneticPr fontId="3" type="noConversion"/>
  </si>
  <si>
    <t>1. 임원수당</t>
    <phoneticPr fontId="3" type="noConversion"/>
  </si>
  <si>
    <t>2. 회의비</t>
    <phoneticPr fontId="3" type="noConversion"/>
  </si>
  <si>
    <t>3. 업무추진비</t>
    <phoneticPr fontId="3" type="noConversion"/>
  </si>
  <si>
    <t>4. 여비</t>
    <phoneticPr fontId="3" type="noConversion"/>
  </si>
  <si>
    <t>2. 사무비</t>
    <phoneticPr fontId="3" type="noConversion"/>
  </si>
  <si>
    <t>1. 인건비</t>
    <phoneticPr fontId="3" type="noConversion"/>
  </si>
  <si>
    <t>1. 봉급</t>
    <phoneticPr fontId="3" type="noConversion"/>
  </si>
  <si>
    <t>2. 수당</t>
    <phoneticPr fontId="3" type="noConversion"/>
  </si>
  <si>
    <t>3. 잡급</t>
    <phoneticPr fontId="3" type="noConversion"/>
  </si>
  <si>
    <t>5. 퇴직금</t>
    <phoneticPr fontId="3" type="noConversion"/>
  </si>
  <si>
    <t>2. 수용비</t>
    <phoneticPr fontId="3" type="noConversion"/>
  </si>
  <si>
    <t>1. 공공요금</t>
    <phoneticPr fontId="3" type="noConversion"/>
  </si>
  <si>
    <t>2. 연료비</t>
    <phoneticPr fontId="3" type="noConversion"/>
  </si>
  <si>
    <t>3. 차량비</t>
    <phoneticPr fontId="3" type="noConversion"/>
  </si>
  <si>
    <t>4. 비품기계류비</t>
    <phoneticPr fontId="3" type="noConversion"/>
  </si>
  <si>
    <t>5. 수수료 수선비</t>
    <phoneticPr fontId="3" type="noConversion"/>
  </si>
  <si>
    <t>6. 수용재료비</t>
    <phoneticPr fontId="3" type="noConversion"/>
  </si>
  <si>
    <t>7. 인쇄비</t>
    <phoneticPr fontId="3" type="noConversion"/>
  </si>
  <si>
    <t>8. 운송비</t>
    <phoneticPr fontId="3" type="noConversion"/>
  </si>
  <si>
    <t>3. 재산 조성비</t>
    <phoneticPr fontId="3" type="noConversion"/>
  </si>
  <si>
    <t>1. 시설비</t>
    <phoneticPr fontId="3" type="noConversion"/>
  </si>
  <si>
    <t>1. 재산매입비</t>
    <phoneticPr fontId="3" type="noConversion"/>
  </si>
  <si>
    <t>2. 시설비</t>
    <phoneticPr fontId="3" type="noConversion"/>
  </si>
  <si>
    <t>3. 기타시설</t>
    <phoneticPr fontId="3" type="noConversion"/>
  </si>
  <si>
    <t>2. 재산관리비</t>
    <phoneticPr fontId="3" type="noConversion"/>
  </si>
  <si>
    <t>1. 재산유지비</t>
    <phoneticPr fontId="3" type="noConversion"/>
  </si>
  <si>
    <t>2. 공과보험료</t>
    <phoneticPr fontId="3" type="noConversion"/>
  </si>
  <si>
    <t>4. 전출금</t>
    <phoneticPr fontId="3" type="noConversion"/>
  </si>
  <si>
    <t>1. 전출금</t>
    <phoneticPr fontId="3" type="noConversion"/>
  </si>
  <si>
    <t>1.법정부담금</t>
    <phoneticPr fontId="3" type="noConversion"/>
  </si>
  <si>
    <t>2. 학교운영경비</t>
    <phoneticPr fontId="3" type="noConversion"/>
  </si>
  <si>
    <t>4.교육청대응투자비</t>
    <phoneticPr fontId="3" type="noConversion"/>
  </si>
  <si>
    <t>5.시설사업비</t>
    <phoneticPr fontId="3" type="noConversion"/>
  </si>
  <si>
    <t>6.교육청 외 기타지원금</t>
    <phoneticPr fontId="3" type="noConversion"/>
  </si>
  <si>
    <t>7.기타 전출금</t>
    <phoneticPr fontId="3" type="noConversion"/>
  </si>
  <si>
    <t>5. 투자비</t>
    <phoneticPr fontId="3" type="noConversion"/>
  </si>
  <si>
    <t>1. 투자비</t>
    <phoneticPr fontId="3" type="noConversion"/>
  </si>
  <si>
    <t>1. 주식매입비</t>
    <phoneticPr fontId="3" type="noConversion"/>
  </si>
  <si>
    <t>2. 국채매입비</t>
    <phoneticPr fontId="3" type="noConversion"/>
  </si>
  <si>
    <t>3. 기타투자비</t>
    <phoneticPr fontId="3" type="noConversion"/>
  </si>
  <si>
    <t>6. 과년도 지출</t>
    <phoneticPr fontId="3" type="noConversion"/>
  </si>
  <si>
    <t>1. 과년도 지출</t>
    <phoneticPr fontId="3" type="noConversion"/>
  </si>
  <si>
    <t>1. 과년도지출</t>
    <phoneticPr fontId="3" type="noConversion"/>
  </si>
  <si>
    <t>7. 상환금</t>
    <phoneticPr fontId="3" type="noConversion"/>
  </si>
  <si>
    <t>1. 부채상환금</t>
    <phoneticPr fontId="3" type="noConversion"/>
  </si>
  <si>
    <t>1. 원금상환금</t>
    <phoneticPr fontId="3" type="noConversion"/>
  </si>
  <si>
    <t>2. 이자상환금</t>
    <phoneticPr fontId="3" type="noConversion"/>
  </si>
  <si>
    <t>8. 수혜금</t>
    <phoneticPr fontId="3" type="noConversion"/>
  </si>
  <si>
    <t>1. 장학금</t>
    <phoneticPr fontId="3" type="noConversion"/>
  </si>
  <si>
    <t>9. 잡지출</t>
    <phoneticPr fontId="3" type="noConversion"/>
  </si>
  <si>
    <t>1. 제지출</t>
    <phoneticPr fontId="3" type="noConversion"/>
  </si>
  <si>
    <t>1. 보상금</t>
    <phoneticPr fontId="3" type="noConversion"/>
  </si>
  <si>
    <t>2. 사례금</t>
    <phoneticPr fontId="3" type="noConversion"/>
  </si>
  <si>
    <t>3. 소송비</t>
    <phoneticPr fontId="3" type="noConversion"/>
  </si>
  <si>
    <t>4. 기타제지출</t>
    <phoneticPr fontId="3" type="noConversion"/>
  </si>
  <si>
    <t>10. 예비비</t>
    <phoneticPr fontId="3" type="noConversion"/>
  </si>
  <si>
    <t>1. 예비비</t>
    <phoneticPr fontId="3" type="noConversion"/>
  </si>
  <si>
    <t>세    출    합    계</t>
    <phoneticPr fontId="3" type="noConversion"/>
  </si>
  <si>
    <t>비교 증감
(A-B)</t>
    <phoneticPr fontId="3" type="noConversion"/>
  </si>
  <si>
    <t>(단위:천원)</t>
    <phoneticPr fontId="24" type="noConversion"/>
  </si>
  <si>
    <t>관          별</t>
  </si>
  <si>
    <t>기정예산액</t>
    <phoneticPr fontId="24" type="noConversion"/>
  </si>
  <si>
    <t>비교 증감</t>
    <phoneticPr fontId="24" type="noConversion"/>
  </si>
  <si>
    <t>재  산  수  입</t>
  </si>
  <si>
    <t>투  자  수  입</t>
  </si>
  <si>
    <t>이    월    금</t>
  </si>
  <si>
    <t>기 부 원 조 금</t>
  </si>
  <si>
    <t>잡    수    입</t>
    <phoneticPr fontId="24" type="noConversion"/>
  </si>
  <si>
    <t>세  입  합  계</t>
  </si>
  <si>
    <t>재 산 조 성 비</t>
  </si>
  <si>
    <t>전    출    금</t>
  </si>
  <si>
    <t>투    자    비</t>
  </si>
  <si>
    <t>예    비    비</t>
  </si>
  <si>
    <t>세  출  합  계</t>
  </si>
  <si>
    <t>(단위:천원)</t>
    <phoneticPr fontId="24" type="noConversion"/>
  </si>
  <si>
    <t>이 사   회  비</t>
    <phoneticPr fontId="2" type="noConversion"/>
  </si>
  <si>
    <t>사    무    비</t>
    <phoneticPr fontId="2" type="noConversion"/>
  </si>
  <si>
    <t>잡    지    출</t>
    <phoneticPr fontId="2" type="noConversion"/>
  </si>
  <si>
    <t>1. 세입예산 총괄표</t>
    <phoneticPr fontId="24" type="noConversion"/>
  </si>
  <si>
    <t>2. 세출예산 총괄표</t>
    <phoneticPr fontId="24" type="noConversion"/>
  </si>
  <si>
    <t>학교법인 포스코교육재단 추가경정예산서</t>
    <phoneticPr fontId="24" type="noConversion"/>
  </si>
  <si>
    <t>제 3 조 : 동일 예산 관내의 항간 또는 목간에 예산의 과부족이 있는 경우에는</t>
    <phoneticPr fontId="24" type="noConversion"/>
  </si>
  <si>
    <t>제 2 조 : 세입.세출의 상세한 내용은 세입세출 예산명세서와 같다.</t>
  </si>
  <si>
    <t>예  산  총  칙</t>
  </si>
  <si>
    <t>주요증감내역</t>
    <phoneticPr fontId="3" type="noConversion"/>
  </si>
  <si>
    <t>주요증감내역</t>
    <phoneticPr fontId="3" type="noConversion"/>
  </si>
  <si>
    <t>학교법인회계 세입예산 명세서(2017 추경예산)</t>
    <phoneticPr fontId="3" type="noConversion"/>
  </si>
  <si>
    <t>학교법인회계 세출예산 명세서(2017 추경예산)</t>
    <phoneticPr fontId="3" type="noConversion"/>
  </si>
  <si>
    <t>제 1 조 :  세입 세출 예산총액 30,450,815천원을 31,390,000천원으로 한다.</t>
    <phoneticPr fontId="24" type="noConversion"/>
  </si>
  <si>
    <t>이사회 결의 : 2018. 2. 6</t>
    <phoneticPr fontId="24" type="noConversion"/>
  </si>
  <si>
    <t>2017학년도</t>
    <phoneticPr fontId="24" type="noConversion"/>
  </si>
  <si>
    <t>2017년도 학교법인 포스코교육재단 예산총칙중 다음 사항을 변경한다.</t>
    <phoneticPr fontId="24" type="noConversion"/>
  </si>
  <si>
    <t>사학기관재무회계규칙 제21조 제3항의 규정에 의하여 상호 전용할 수 있다.</t>
    <phoneticPr fontId="24" type="noConversion"/>
  </si>
  <si>
    <t>3. 법인세 환급금(학교분)</t>
    <phoneticPr fontId="3" type="noConversion"/>
  </si>
  <si>
    <t>3.임대보증금 환급금</t>
    <phoneticPr fontId="3" type="noConversion"/>
  </si>
  <si>
    <t>2. 법인세 환급금(학교분)</t>
    <phoneticPr fontId="3" type="noConversion"/>
  </si>
  <si>
    <t>3. 임대보증금 미환급금</t>
    <phoneticPr fontId="3" type="noConversion"/>
  </si>
  <si>
    <t>법인명 : 학교법인 포스코교육재단</t>
    <phoneticPr fontId="3" type="noConversion"/>
  </si>
  <si>
    <r>
      <t xml:space="preserve">17.추경예산
(A)
</t>
    </r>
    <r>
      <rPr>
        <b/>
        <sz val="9"/>
        <color indexed="10"/>
        <rFont val="맑은 고딕"/>
        <family val="3"/>
        <charset val="129"/>
        <scheme val="minor"/>
      </rPr>
      <t>(단위:천원)</t>
    </r>
    <phoneticPr fontId="3" type="noConversion"/>
  </si>
  <si>
    <r>
      <t xml:space="preserve">기정예산
(B)
</t>
    </r>
    <r>
      <rPr>
        <b/>
        <sz val="9"/>
        <color indexed="10"/>
        <rFont val="맑은 고딕"/>
        <family val="3"/>
        <charset val="129"/>
        <scheme val="minor"/>
      </rPr>
      <t>(단위:천원)</t>
    </r>
    <phoneticPr fontId="3" type="noConversion"/>
  </si>
  <si>
    <t>법인명 : 학교법인 포스코교육재단</t>
    <phoneticPr fontId="3" type="noConversion"/>
  </si>
  <si>
    <r>
      <t xml:space="preserve">17.추경예산(A)
</t>
    </r>
    <r>
      <rPr>
        <b/>
        <sz val="9"/>
        <rFont val="맑은 고딕"/>
        <family val="3"/>
        <charset val="129"/>
        <scheme val="minor"/>
      </rPr>
      <t>(단위:천원)</t>
    </r>
    <phoneticPr fontId="3" type="noConversion"/>
  </si>
  <si>
    <r>
      <t xml:space="preserve">기정예산
(B)
</t>
    </r>
    <r>
      <rPr>
        <b/>
        <sz val="9"/>
        <rFont val="맑은 고딕"/>
        <family val="3"/>
        <charset val="129"/>
        <scheme val="minor"/>
      </rPr>
      <t>(단위:천원)</t>
    </r>
    <phoneticPr fontId="3" type="noConversion"/>
  </si>
  <si>
    <t>'17. 추경예산액</t>
    <phoneticPr fontId="24" type="noConversion"/>
  </si>
  <si>
    <t>학 교 법 인  포 스 코 교 육 재 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</si>
</sst>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7" formatCode="#,##0_ "/>
    <numFmt numFmtId="178" formatCode="\(#,##0\)"/>
    <numFmt numFmtId="179" formatCode="_ * #,##0_ ;_ * \-#,##0_ ;_ * &quot;-&quot;_ ;_ @_ "/>
    <numFmt numFmtId="180" formatCode="_ * #,##0.00_ ;_ * \-#,##0.00_ ;_ * &quot;-&quot;??_ ;_ @_ "/>
    <numFmt numFmtId="181" formatCode="0.0"/>
    <numFmt numFmtId="182" formatCode="&quot;₩&quot;#,##0;&quot;₩&quot;\-&quot;₩&quot;#,##0"/>
  </numFmts>
  <fonts count="4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2"/>
      <name val="바탕체"/>
      <family val="1"/>
      <charset val="129"/>
    </font>
    <font>
      <sz val="12"/>
      <name val="???"/>
      <family val="1"/>
    </font>
    <font>
      <sz val="10"/>
      <name val="Arial"/>
      <family val="2"/>
    </font>
    <font>
      <sz val="10"/>
      <name val="MS Serif"/>
      <family val="1"/>
    </font>
    <font>
      <sz val="12"/>
      <name val="굴림체"/>
      <family val="3"/>
      <charset val="129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1"/>
      <name val="뼻뮝"/>
      <family val="3"/>
      <charset val="129"/>
    </font>
    <font>
      <sz val="17"/>
      <name val="바탕체"/>
      <family val="1"/>
      <charset val="129"/>
    </font>
    <font>
      <sz val="11"/>
      <color indexed="8"/>
      <name val="맑은 고딕"/>
      <family val="3"/>
      <charset val="129"/>
    </font>
    <font>
      <sz val="9"/>
      <color indexed="81"/>
      <name val="Tahoma"/>
      <family val="2"/>
    </font>
    <font>
      <sz val="8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9"/>
      <color indexed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13"/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1" fillId="0" borderId="0"/>
    <xf numFmtId="41" fontId="4" fillId="0" borderId="0" applyFont="0" applyFill="0" applyBorder="0" applyAlignment="0" applyProtection="0"/>
    <xf numFmtId="0" fontId="7" fillId="0" borderId="0"/>
    <xf numFmtId="0" fontId="8" fillId="0" borderId="0"/>
    <xf numFmtId="178" fontId="1" fillId="0" borderId="0" applyFill="0" applyBorder="0" applyAlignment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10" fillId="0" borderId="0" applyNumberFormat="0" applyAlignment="0">
      <alignment horizontal="left"/>
    </xf>
    <xf numFmtId="0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0" borderId="0"/>
    <xf numFmtId="0" fontId="12" fillId="0" borderId="0" applyNumberFormat="0" applyAlignment="0">
      <alignment horizontal="left"/>
    </xf>
    <xf numFmtId="38" fontId="13" fillId="7" borderId="0" applyNumberFormat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8" borderId="3" applyNumberFormat="0" applyBorder="0" applyAlignment="0" applyProtection="0"/>
    <xf numFmtId="182" fontId="1" fillId="0" borderId="0"/>
    <xf numFmtId="0" fontId="9" fillId="0" borderId="0"/>
    <xf numFmtId="10" fontId="9" fillId="0" borderId="0" applyFont="0" applyFill="0" applyBorder="0" applyAlignment="0" applyProtection="0"/>
    <xf numFmtId="30" fontId="15" fillId="0" borderId="0" applyNumberFormat="0" applyFill="0" applyBorder="0" applyAlignment="0" applyProtection="0">
      <alignment horizontal="left"/>
    </xf>
    <xf numFmtId="40" fontId="16" fillId="0" borderId="0" applyBorder="0">
      <alignment horizontal="right"/>
    </xf>
    <xf numFmtId="0" fontId="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" fontId="18" fillId="0" borderId="0">
      <protection locked="0"/>
    </xf>
    <xf numFmtId="0" fontId="1" fillId="0" borderId="0">
      <protection locked="0"/>
    </xf>
    <xf numFmtId="0" fontId="7" fillId="0" borderId="0"/>
    <xf numFmtId="0" fontId="2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</cellStyleXfs>
  <cellXfs count="148">
    <xf numFmtId="0" fontId="0" fillId="0" borderId="0" xfId="0">
      <alignment vertical="center"/>
    </xf>
    <xf numFmtId="0" fontId="25" fillId="9" borderId="0" xfId="1" applyFont="1" applyFill="1" applyBorder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vertical="center"/>
    </xf>
    <xf numFmtId="0" fontId="28" fillId="9" borderId="0" xfId="1" applyFont="1" applyFill="1" applyBorder="1" applyAlignment="1">
      <alignment horizontal="left" vertical="center"/>
    </xf>
    <xf numFmtId="0" fontId="28" fillId="9" borderId="0" xfId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 shrinkToFit="1"/>
    </xf>
    <xf numFmtId="0" fontId="27" fillId="3" borderId="21" xfId="1" applyFont="1" applyFill="1" applyBorder="1" applyAlignment="1">
      <alignment horizontal="center" vertical="center" shrinkToFit="1"/>
    </xf>
    <xf numFmtId="0" fontId="27" fillId="3" borderId="22" xfId="1" applyFont="1" applyFill="1" applyBorder="1" applyAlignment="1">
      <alignment horizontal="center" vertical="center" shrinkToFit="1"/>
    </xf>
    <xf numFmtId="0" fontId="27" fillId="3" borderId="23" xfId="1" quotePrefix="1" applyFont="1" applyFill="1" applyBorder="1" applyAlignment="1">
      <alignment horizontal="center" vertical="center" wrapText="1"/>
    </xf>
    <xf numFmtId="0" fontId="27" fillId="3" borderId="23" xfId="1" applyFont="1" applyFill="1" applyBorder="1" applyAlignment="1">
      <alignment horizontal="center" vertical="center" wrapText="1"/>
    </xf>
    <xf numFmtId="0" fontId="27" fillId="3" borderId="24" xfId="1" applyFont="1" applyFill="1" applyBorder="1" applyAlignment="1">
      <alignment horizontal="center" vertical="center" wrapText="1"/>
    </xf>
    <xf numFmtId="0" fontId="27" fillId="3" borderId="10" xfId="1" applyFont="1" applyFill="1" applyBorder="1" applyAlignment="1">
      <alignment horizontal="center" vertical="center" shrinkToFit="1"/>
    </xf>
    <xf numFmtId="0" fontId="27" fillId="3" borderId="3" xfId="1" applyFont="1" applyFill="1" applyBorder="1" applyAlignment="1">
      <alignment horizontal="center" vertical="center" shrinkToFit="1"/>
    </xf>
    <xf numFmtId="0" fontId="27" fillId="3" borderId="3" xfId="1" applyFont="1" applyFill="1" applyBorder="1" applyAlignment="1">
      <alignment horizontal="center" vertical="center"/>
    </xf>
    <xf numFmtId="0" fontId="27" fillId="3" borderId="25" xfId="1" applyFont="1" applyFill="1" applyBorder="1" applyAlignment="1">
      <alignment horizontal="center" vertical="center"/>
    </xf>
    <xf numFmtId="0" fontId="27" fillId="2" borderId="15" xfId="1" applyFont="1" applyFill="1" applyBorder="1" applyAlignment="1">
      <alignment horizontal="left" vertical="center" shrinkToFit="1"/>
    </xf>
    <xf numFmtId="0" fontId="27" fillId="2" borderId="4" xfId="1" applyFont="1" applyFill="1" applyBorder="1" applyAlignment="1">
      <alignment horizontal="left" vertical="center" shrinkToFit="1"/>
    </xf>
    <xf numFmtId="177" fontId="27" fillId="2" borderId="4" xfId="1" applyNumberFormat="1" applyFont="1" applyFill="1" applyBorder="1" applyAlignment="1">
      <alignment horizontal="right" vertical="center"/>
    </xf>
    <xf numFmtId="0" fontId="27" fillId="2" borderId="19" xfId="1" applyFont="1" applyFill="1" applyBorder="1" applyAlignment="1">
      <alignment horizontal="left" vertical="center"/>
    </xf>
    <xf numFmtId="0" fontId="27" fillId="2" borderId="26" xfId="1" applyFont="1" applyFill="1" applyBorder="1" applyAlignment="1">
      <alignment horizontal="left" vertical="center" shrinkToFit="1"/>
    </xf>
    <xf numFmtId="0" fontId="27" fillId="4" borderId="3" xfId="1" applyFont="1" applyFill="1" applyBorder="1" applyAlignment="1">
      <alignment horizontal="left" vertical="center" shrinkToFit="1"/>
    </xf>
    <xf numFmtId="177" fontId="27" fillId="4" borderId="3" xfId="1" applyNumberFormat="1" applyFont="1" applyFill="1" applyBorder="1" applyAlignment="1">
      <alignment horizontal="right" vertical="center"/>
    </xf>
    <xf numFmtId="0" fontId="27" fillId="2" borderId="25" xfId="1" applyFont="1" applyFill="1" applyBorder="1" applyAlignment="1">
      <alignment horizontal="left" vertical="center"/>
    </xf>
    <xf numFmtId="0" fontId="27" fillId="2" borderId="27" xfId="1" applyFont="1" applyFill="1" applyBorder="1" applyAlignment="1">
      <alignment horizontal="left" vertical="center" shrinkToFit="1"/>
    </xf>
    <xf numFmtId="0" fontId="27" fillId="2" borderId="6" xfId="1" applyFont="1" applyFill="1" applyBorder="1" applyAlignment="1">
      <alignment horizontal="left" vertical="center" shrinkToFit="1"/>
    </xf>
    <xf numFmtId="177" fontId="27" fillId="2" borderId="6" xfId="1" applyNumberFormat="1" applyFont="1" applyFill="1" applyBorder="1" applyAlignment="1">
      <alignment horizontal="right" vertical="center"/>
    </xf>
    <xf numFmtId="0" fontId="27" fillId="2" borderId="11" xfId="1" applyFont="1" applyFill="1" applyBorder="1" applyAlignment="1">
      <alignment horizontal="left" vertical="center" wrapText="1"/>
    </xf>
    <xf numFmtId="0" fontId="27" fillId="2" borderId="7" xfId="1" applyFont="1" applyFill="1" applyBorder="1" applyAlignment="1">
      <alignment horizontal="left" vertical="center" shrinkToFit="1"/>
    </xf>
    <xf numFmtId="0" fontId="27" fillId="2" borderId="8" xfId="1" applyFont="1" applyFill="1" applyBorder="1" applyAlignment="1">
      <alignment horizontal="left" vertical="center" shrinkToFit="1"/>
    </xf>
    <xf numFmtId="177" fontId="27" fillId="2" borderId="8" xfId="1" applyNumberFormat="1" applyFont="1" applyFill="1" applyBorder="1" applyAlignment="1">
      <alignment horizontal="right" vertical="center"/>
    </xf>
    <xf numFmtId="0" fontId="27" fillId="2" borderId="28" xfId="1" applyFont="1" applyFill="1" applyBorder="1" applyAlignment="1">
      <alignment horizontal="left" vertical="center" wrapText="1"/>
    </xf>
    <xf numFmtId="0" fontId="27" fillId="2" borderId="29" xfId="1" applyFont="1" applyFill="1" applyBorder="1" applyAlignment="1">
      <alignment horizontal="center" vertical="center"/>
    </xf>
    <xf numFmtId="41" fontId="27" fillId="2" borderId="25" xfId="2" applyFont="1" applyFill="1" applyBorder="1" applyAlignment="1">
      <alignment vertical="center"/>
    </xf>
    <xf numFmtId="41" fontId="27" fillId="5" borderId="28" xfId="2" applyFont="1" applyFill="1" applyBorder="1" applyAlignment="1">
      <alignment vertical="center"/>
    </xf>
    <xf numFmtId="41" fontId="27" fillId="2" borderId="29" xfId="2" applyFont="1" applyFill="1" applyBorder="1" applyAlignment="1">
      <alignment vertical="center"/>
    </xf>
    <xf numFmtId="0" fontId="27" fillId="2" borderId="29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 shrinkToFit="1"/>
    </xf>
    <xf numFmtId="177" fontId="27" fillId="2" borderId="3" xfId="1" applyNumberFormat="1" applyFont="1" applyFill="1" applyBorder="1" applyAlignment="1">
      <alignment horizontal="right" vertical="center"/>
    </xf>
    <xf numFmtId="0" fontId="27" fillId="2" borderId="10" xfId="1" applyFont="1" applyFill="1" applyBorder="1" applyAlignment="1">
      <alignment horizontal="left" vertical="center" shrinkToFit="1"/>
    </xf>
    <xf numFmtId="0" fontId="27" fillId="2" borderId="3" xfId="1" applyFont="1" applyFill="1" applyBorder="1" applyAlignment="1">
      <alignment horizontal="left" vertical="center" shrinkToFit="1"/>
    </xf>
    <xf numFmtId="0" fontId="27" fillId="2" borderId="15" xfId="1" applyFont="1" applyFill="1" applyBorder="1" applyAlignment="1">
      <alignment horizontal="left" vertical="center" shrinkToFit="1"/>
    </xf>
    <xf numFmtId="0" fontId="27" fillId="2" borderId="4" xfId="1" applyFont="1" applyFill="1" applyBorder="1" applyAlignment="1">
      <alignment horizontal="left" vertical="center" shrinkToFit="1"/>
    </xf>
    <xf numFmtId="0" fontId="27" fillId="2" borderId="29" xfId="1" applyFont="1" applyFill="1" applyBorder="1" applyAlignment="1">
      <alignment horizontal="left" vertical="center" shrinkToFit="1"/>
    </xf>
    <xf numFmtId="0" fontId="27" fillId="2" borderId="6" xfId="1" applyFont="1" applyFill="1" applyBorder="1" applyAlignment="1">
      <alignment horizontal="left" vertical="center" wrapText="1" shrinkToFit="1"/>
    </xf>
    <xf numFmtId="177" fontId="27" fillId="2" borderId="7" xfId="1" applyNumberFormat="1" applyFont="1" applyFill="1" applyBorder="1" applyAlignment="1">
      <alignment horizontal="right" vertical="center"/>
    </xf>
    <xf numFmtId="0" fontId="27" fillId="2" borderId="11" xfId="1" applyFont="1" applyFill="1" applyBorder="1" applyAlignment="1">
      <alignment horizontal="left" vertical="center"/>
    </xf>
    <xf numFmtId="0" fontId="27" fillId="5" borderId="29" xfId="1" applyFont="1" applyFill="1" applyBorder="1" applyAlignment="1">
      <alignment horizontal="left" vertical="center" wrapText="1"/>
    </xf>
    <xf numFmtId="0" fontId="27" fillId="5" borderId="25" xfId="1" applyFont="1" applyFill="1" applyBorder="1" applyAlignment="1">
      <alignment horizontal="left" vertical="center"/>
    </xf>
    <xf numFmtId="0" fontId="27" fillId="4" borderId="4" xfId="1" applyFont="1" applyFill="1" applyBorder="1" applyAlignment="1">
      <alignment horizontal="left" vertical="center" shrinkToFit="1"/>
    </xf>
    <xf numFmtId="177" fontId="27" fillId="4" borderId="4" xfId="1" applyNumberFormat="1" applyFont="1" applyFill="1" applyBorder="1" applyAlignment="1">
      <alignment horizontal="right" vertical="center"/>
    </xf>
    <xf numFmtId="0" fontId="27" fillId="5" borderId="19" xfId="1" applyFont="1" applyFill="1" applyBorder="1" applyAlignment="1">
      <alignment horizontal="left" vertical="center"/>
    </xf>
    <xf numFmtId="0" fontId="27" fillId="5" borderId="11" xfId="1" applyFont="1" applyFill="1" applyBorder="1" applyAlignment="1">
      <alignment horizontal="left" vertical="center"/>
    </xf>
    <xf numFmtId="0" fontId="27" fillId="5" borderId="29" xfId="1" applyFont="1" applyFill="1" applyBorder="1" applyAlignment="1">
      <alignment horizontal="left" vertical="center"/>
    </xf>
    <xf numFmtId="0" fontId="27" fillId="6" borderId="30" xfId="1" applyFont="1" applyFill="1" applyBorder="1" applyAlignment="1">
      <alignment horizontal="center" vertical="center" shrinkToFit="1"/>
    </xf>
    <xf numFmtId="0" fontId="27" fillId="6" borderId="31" xfId="1" applyFont="1" applyFill="1" applyBorder="1" applyAlignment="1">
      <alignment horizontal="center" vertical="center" shrinkToFit="1"/>
    </xf>
    <xf numFmtId="0" fontId="27" fillId="6" borderId="32" xfId="1" applyFont="1" applyFill="1" applyBorder="1" applyAlignment="1">
      <alignment horizontal="center" vertical="center" shrinkToFit="1"/>
    </xf>
    <xf numFmtId="177" fontId="27" fillId="6" borderId="33" xfId="1" applyNumberFormat="1" applyFont="1" applyFill="1" applyBorder="1" applyAlignment="1">
      <alignment horizontal="right" vertical="center"/>
    </xf>
    <xf numFmtId="0" fontId="27" fillId="6" borderId="14" xfId="1" applyFont="1" applyFill="1" applyBorder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28" fillId="0" borderId="0" xfId="1" applyFont="1" applyFill="1" applyBorder="1" applyAlignment="1">
      <alignment vertical="center"/>
    </xf>
    <xf numFmtId="0" fontId="28" fillId="2" borderId="0" xfId="1" applyFont="1" applyFill="1" applyBorder="1" applyAlignment="1">
      <alignment vertical="center"/>
    </xf>
    <xf numFmtId="177" fontId="30" fillId="5" borderId="0" xfId="1" applyNumberFormat="1" applyFont="1" applyFill="1" applyAlignment="1">
      <alignment vertical="center"/>
    </xf>
    <xf numFmtId="177" fontId="30" fillId="2" borderId="0" xfId="1" applyNumberFormat="1" applyFont="1" applyFill="1" applyBorder="1" applyAlignment="1">
      <alignment vertical="center"/>
    </xf>
    <xf numFmtId="41" fontId="27" fillId="2" borderId="0" xfId="2" applyFont="1" applyFill="1" applyAlignment="1">
      <alignment vertical="center"/>
    </xf>
    <xf numFmtId="41" fontId="30" fillId="2" borderId="0" xfId="1" applyNumberFormat="1" applyFont="1" applyFill="1" applyAlignment="1">
      <alignment vertical="center"/>
    </xf>
    <xf numFmtId="0" fontId="27" fillId="5" borderId="15" xfId="1" applyFont="1" applyFill="1" applyBorder="1" applyAlignment="1">
      <alignment horizontal="left" vertical="center" shrinkToFit="1"/>
    </xf>
    <xf numFmtId="0" fontId="27" fillId="5" borderId="4" xfId="1" applyFont="1" applyFill="1" applyBorder="1" applyAlignment="1">
      <alignment horizontal="left" vertical="center" shrinkToFit="1"/>
    </xf>
    <xf numFmtId="177" fontId="27" fillId="5" borderId="4" xfId="1" applyNumberFormat="1" applyFont="1" applyFill="1" applyBorder="1" applyAlignment="1">
      <alignment vertical="center"/>
    </xf>
    <xf numFmtId="0" fontId="27" fillId="5" borderId="26" xfId="1" applyFont="1" applyFill="1" applyBorder="1" applyAlignment="1">
      <alignment horizontal="left" vertical="center" shrinkToFit="1"/>
    </xf>
    <xf numFmtId="0" fontId="27" fillId="5" borderId="3" xfId="1" applyFont="1" applyFill="1" applyBorder="1" applyAlignment="1">
      <alignment horizontal="left" vertical="center" shrinkToFit="1"/>
    </xf>
    <xf numFmtId="177" fontId="27" fillId="5" borderId="3" xfId="1" applyNumberFormat="1" applyFont="1" applyFill="1" applyBorder="1" applyAlignment="1">
      <alignment vertical="center"/>
    </xf>
    <xf numFmtId="0" fontId="27" fillId="5" borderId="27" xfId="1" applyFont="1" applyFill="1" applyBorder="1" applyAlignment="1">
      <alignment horizontal="left" vertical="center" shrinkToFit="1"/>
    </xf>
    <xf numFmtId="0" fontId="27" fillId="5" borderId="8" xfId="1" applyFont="1" applyFill="1" applyBorder="1" applyAlignment="1">
      <alignment horizontal="left" vertical="center" shrinkToFit="1"/>
    </xf>
    <xf numFmtId="177" fontId="27" fillId="5" borderId="8" xfId="1" applyNumberFormat="1" applyFont="1" applyFill="1" applyBorder="1" applyAlignment="1">
      <alignment vertical="center"/>
    </xf>
    <xf numFmtId="0" fontId="27" fillId="5" borderId="7" xfId="1" applyFont="1" applyFill="1" applyBorder="1" applyAlignment="1">
      <alignment horizontal="left" vertical="center" shrinkToFit="1"/>
    </xf>
    <xf numFmtId="0" fontId="27" fillId="5" borderId="6" xfId="1" applyFont="1" applyFill="1" applyBorder="1" applyAlignment="1">
      <alignment horizontal="left" vertical="center" shrinkToFit="1"/>
    </xf>
    <xf numFmtId="177" fontId="27" fillId="5" borderId="6" xfId="1" applyNumberFormat="1" applyFont="1" applyFill="1" applyBorder="1" applyAlignment="1">
      <alignment vertical="center"/>
    </xf>
    <xf numFmtId="0" fontId="27" fillId="5" borderId="10" xfId="1" applyFont="1" applyFill="1" applyBorder="1" applyAlignment="1">
      <alignment horizontal="left" vertical="center" shrinkToFit="1"/>
    </xf>
    <xf numFmtId="0" fontId="27" fillId="5" borderId="25" xfId="1" applyFont="1" applyFill="1" applyBorder="1" applyAlignment="1">
      <alignment vertical="center" wrapText="1"/>
    </xf>
    <xf numFmtId="0" fontId="27" fillId="5" borderId="3" xfId="1" applyFont="1" applyFill="1" applyBorder="1" applyAlignment="1">
      <alignment horizontal="left" vertical="center" shrinkToFit="1"/>
    </xf>
    <xf numFmtId="41" fontId="27" fillId="5" borderId="29" xfId="2" applyFont="1" applyFill="1" applyBorder="1" applyAlignment="1">
      <alignment vertical="center" wrapText="1"/>
    </xf>
    <xf numFmtId="0" fontId="27" fillId="5" borderId="4" xfId="1" applyFont="1" applyFill="1" applyBorder="1" applyAlignment="1">
      <alignment horizontal="left" vertical="center" shrinkToFit="1"/>
    </xf>
    <xf numFmtId="41" fontId="27" fillId="5" borderId="25" xfId="2" applyFont="1" applyFill="1" applyBorder="1" applyAlignment="1">
      <alignment vertical="center"/>
    </xf>
    <xf numFmtId="0" fontId="27" fillId="5" borderId="11" xfId="1" applyFont="1" applyFill="1" applyBorder="1" applyAlignment="1">
      <alignment vertical="center" wrapText="1"/>
    </xf>
    <xf numFmtId="41" fontId="27" fillId="5" borderId="29" xfId="2" applyFont="1" applyFill="1" applyBorder="1" applyAlignment="1">
      <alignment vertical="center"/>
    </xf>
    <xf numFmtId="0" fontId="27" fillId="5" borderId="15" xfId="1" applyFont="1" applyFill="1" applyBorder="1" applyAlignment="1">
      <alignment horizontal="left" vertical="center" shrinkToFit="1"/>
    </xf>
    <xf numFmtId="0" fontId="27" fillId="5" borderId="29" xfId="1" applyFont="1" applyFill="1" applyBorder="1" applyAlignment="1">
      <alignment horizontal="left" vertical="center" shrinkToFit="1"/>
    </xf>
    <xf numFmtId="177" fontId="27" fillId="5" borderId="7" xfId="1" applyNumberFormat="1" applyFont="1" applyFill="1" applyBorder="1" applyAlignment="1">
      <alignment vertical="center"/>
    </xf>
    <xf numFmtId="0" fontId="27" fillId="5" borderId="29" xfId="1" applyFont="1" applyFill="1" applyBorder="1" applyAlignment="1">
      <alignment vertical="center"/>
    </xf>
    <xf numFmtId="0" fontId="27" fillId="5" borderId="10" xfId="1" applyFont="1" applyFill="1" applyBorder="1" applyAlignment="1">
      <alignment horizontal="left" vertical="center"/>
    </xf>
    <xf numFmtId="0" fontId="27" fillId="5" borderId="3" xfId="1" applyFont="1" applyFill="1" applyBorder="1" applyAlignment="1">
      <alignment horizontal="left" vertical="center"/>
    </xf>
    <xf numFmtId="0" fontId="27" fillId="5" borderId="26" xfId="1" applyFont="1" applyFill="1" applyBorder="1" applyAlignment="1">
      <alignment horizontal="left" vertical="center"/>
    </xf>
    <xf numFmtId="0" fontId="27" fillId="4" borderId="3" xfId="1" applyFont="1" applyFill="1" applyBorder="1" applyAlignment="1">
      <alignment horizontal="left" vertical="center"/>
    </xf>
    <xf numFmtId="177" fontId="27" fillId="4" borderId="3" xfId="1" applyNumberFormat="1" applyFont="1" applyFill="1" applyBorder="1" applyAlignment="1">
      <alignment vertical="center"/>
    </xf>
    <xf numFmtId="0" fontId="27" fillId="5" borderId="27" xfId="1" applyFont="1" applyFill="1" applyBorder="1" applyAlignment="1">
      <alignment horizontal="left" vertical="center"/>
    </xf>
    <xf numFmtId="0" fontId="27" fillId="5" borderId="6" xfId="1" applyFont="1" applyFill="1" applyBorder="1" applyAlignment="1">
      <alignment horizontal="left" vertical="center"/>
    </xf>
    <xf numFmtId="0" fontId="33" fillId="5" borderId="6" xfId="1" applyFont="1" applyFill="1" applyBorder="1" applyAlignment="1">
      <alignment horizontal="left" vertical="center" wrapText="1"/>
    </xf>
    <xf numFmtId="0" fontId="27" fillId="5" borderId="7" xfId="1" applyFont="1" applyFill="1" applyBorder="1" applyAlignment="1">
      <alignment horizontal="left" vertical="center"/>
    </xf>
    <xf numFmtId="0" fontId="33" fillId="5" borderId="3" xfId="1" applyFont="1" applyFill="1" applyBorder="1" applyAlignment="1">
      <alignment horizontal="left" vertical="center" wrapText="1"/>
    </xf>
    <xf numFmtId="0" fontId="27" fillId="5" borderId="34" xfId="1" applyFont="1" applyFill="1" applyBorder="1" applyAlignment="1">
      <alignment horizontal="left" vertical="center"/>
    </xf>
    <xf numFmtId="0" fontId="34" fillId="5" borderId="28" xfId="1" applyFont="1" applyFill="1" applyBorder="1" applyAlignment="1">
      <alignment horizontal="left" vertical="center"/>
    </xf>
    <xf numFmtId="0" fontId="27" fillId="5" borderId="28" xfId="1" applyFont="1" applyFill="1" applyBorder="1" applyAlignment="1">
      <alignment horizontal="left" vertical="center"/>
    </xf>
    <xf numFmtId="0" fontId="27" fillId="5" borderId="3" xfId="1" applyFont="1" applyFill="1" applyBorder="1" applyAlignment="1">
      <alignment horizontal="left" vertical="center" wrapText="1" shrinkToFit="1"/>
    </xf>
    <xf numFmtId="177" fontId="27" fillId="5" borderId="25" xfId="1" applyNumberFormat="1" applyFont="1" applyFill="1" applyBorder="1" applyAlignment="1">
      <alignment vertical="center" wrapText="1"/>
    </xf>
    <xf numFmtId="41" fontId="27" fillId="5" borderId="11" xfId="2" applyFont="1" applyFill="1" applyBorder="1" applyAlignment="1">
      <alignment vertical="center"/>
    </xf>
    <xf numFmtId="0" fontId="27" fillId="6" borderId="35" xfId="1" applyFont="1" applyFill="1" applyBorder="1" applyAlignment="1">
      <alignment horizontal="center" vertical="center" shrinkToFit="1"/>
    </xf>
    <xf numFmtId="0" fontId="27" fillId="6" borderId="36" xfId="1" applyFont="1" applyFill="1" applyBorder="1" applyAlignment="1">
      <alignment horizontal="center" vertical="center" shrinkToFit="1"/>
    </xf>
    <xf numFmtId="0" fontId="27" fillId="6" borderId="37" xfId="1" applyFont="1" applyFill="1" applyBorder="1" applyAlignment="1">
      <alignment horizontal="center" vertical="center" shrinkToFit="1"/>
    </xf>
    <xf numFmtId="177" fontId="27" fillId="6" borderId="38" xfId="1" applyNumberFormat="1" applyFont="1" applyFill="1" applyBorder="1" applyAlignment="1">
      <alignment vertical="center"/>
    </xf>
    <xf numFmtId="0" fontId="27" fillId="6" borderId="39" xfId="1" applyFont="1" applyFill="1" applyBorder="1" applyAlignment="1">
      <alignment horizontal="left" vertical="center" indent="1"/>
    </xf>
    <xf numFmtId="0" fontId="25" fillId="0" borderId="0" xfId="1" applyFont="1" applyFill="1" applyBorder="1" applyAlignment="1">
      <alignment vertical="center"/>
    </xf>
    <xf numFmtId="179" fontId="36" fillId="0" borderId="0" xfId="48" applyNumberFormat="1" applyFont="1" applyAlignment="1">
      <alignment horizontal="centerContinuous" vertical="center"/>
    </xf>
    <xf numFmtId="179" fontId="36" fillId="0" borderId="0" xfId="48" applyNumberFormat="1" applyFont="1" applyAlignment="1">
      <alignment vertical="center"/>
    </xf>
    <xf numFmtId="179" fontId="36" fillId="0" borderId="0" xfId="48" applyNumberFormat="1" applyFont="1" applyBorder="1" applyAlignment="1"/>
    <xf numFmtId="179" fontId="36" fillId="0" borderId="0" xfId="48" applyNumberFormat="1" applyFont="1" applyBorder="1" applyAlignment="1">
      <alignment vertical="center"/>
    </xf>
    <xf numFmtId="179" fontId="30" fillId="0" borderId="5" xfId="48" applyNumberFormat="1" applyFont="1" applyBorder="1" applyAlignment="1">
      <alignment vertical="center"/>
    </xf>
    <xf numFmtId="179" fontId="30" fillId="0" borderId="19" xfId="48" applyNumberFormat="1" applyFont="1" applyBorder="1" applyAlignment="1">
      <alignment vertical="center"/>
    </xf>
    <xf numFmtId="179" fontId="30" fillId="0" borderId="1" xfId="48" applyNumberFormat="1" applyFont="1" applyBorder="1" applyAlignment="1">
      <alignment vertical="center"/>
    </xf>
    <xf numFmtId="179" fontId="30" fillId="0" borderId="1" xfId="48" quotePrefix="1" applyNumberFormat="1" applyFont="1" applyBorder="1" applyAlignment="1">
      <alignment horizontal="center" vertical="center"/>
    </xf>
    <xf numFmtId="179" fontId="30" fillId="0" borderId="13" xfId="48" applyNumberFormat="1" applyFont="1" applyBorder="1" applyAlignment="1">
      <alignment vertical="center"/>
    </xf>
    <xf numFmtId="179" fontId="30" fillId="0" borderId="14" xfId="48" applyNumberFormat="1" applyFont="1" applyBorder="1" applyAlignment="1">
      <alignment vertical="center"/>
    </xf>
    <xf numFmtId="179" fontId="36" fillId="0" borderId="0" xfId="48" quotePrefix="1" applyNumberFormat="1" applyFont="1" applyBorder="1" applyAlignment="1">
      <alignment horizontal="center" vertical="center"/>
    </xf>
    <xf numFmtId="179" fontId="26" fillId="0" borderId="0" xfId="48" applyNumberFormat="1" applyFont="1" applyAlignment="1">
      <alignment horizontal="left" vertical="center"/>
    </xf>
    <xf numFmtId="179" fontId="31" fillId="0" borderId="16" xfId="48" quotePrefix="1" applyNumberFormat="1" applyFont="1" applyBorder="1" applyAlignment="1">
      <alignment horizontal="center" vertical="center"/>
    </xf>
    <xf numFmtId="179" fontId="31" fillId="0" borderId="17" xfId="48" quotePrefix="1" applyNumberFormat="1" applyFont="1" applyBorder="1" applyAlignment="1">
      <alignment horizontal="centerContinuous" vertical="center"/>
    </xf>
    <xf numFmtId="179" fontId="31" fillId="0" borderId="17" xfId="48" applyNumberFormat="1" applyFont="1" applyBorder="1" applyAlignment="1">
      <alignment horizontal="centerContinuous" vertical="center"/>
    </xf>
    <xf numFmtId="179" fontId="31" fillId="0" borderId="18" xfId="48" applyNumberFormat="1" applyFont="1" applyBorder="1" applyAlignment="1">
      <alignment horizontal="centerContinuous" vertical="center"/>
    </xf>
    <xf numFmtId="179" fontId="30" fillId="0" borderId="15" xfId="48" quotePrefix="1" applyNumberFormat="1" applyFont="1" applyBorder="1" applyAlignment="1">
      <alignment horizontal="center" vertical="center"/>
    </xf>
    <xf numFmtId="179" fontId="30" fillId="0" borderId="10" xfId="48" quotePrefix="1" applyNumberFormat="1" applyFont="1" applyBorder="1" applyAlignment="1">
      <alignment horizontal="center" vertical="center"/>
    </xf>
    <xf numFmtId="179" fontId="30" fillId="0" borderId="10" xfId="48" applyNumberFormat="1" applyFont="1" applyBorder="1" applyAlignment="1">
      <alignment horizontal="center" vertical="center"/>
    </xf>
    <xf numFmtId="179" fontId="30" fillId="0" borderId="12" xfId="48" quotePrefix="1" applyNumberFormat="1" applyFont="1" applyBorder="1" applyAlignment="1">
      <alignment horizontal="center" vertical="center"/>
    </xf>
    <xf numFmtId="179" fontId="30" fillId="0" borderId="0" xfId="48" applyNumberFormat="1" applyFont="1" applyBorder="1" applyAlignment="1">
      <alignment horizontal="right"/>
    </xf>
    <xf numFmtId="179" fontId="37" fillId="0" borderId="0" xfId="48" quotePrefix="1" applyNumberFormat="1" applyFont="1" applyAlignment="1">
      <alignment horizontal="center" vertical="center"/>
    </xf>
    <xf numFmtId="179" fontId="37" fillId="0" borderId="0" xfId="48" quotePrefix="1" applyNumberFormat="1" applyFont="1" applyAlignment="1">
      <alignment vertical="center"/>
    </xf>
    <xf numFmtId="179" fontId="28" fillId="0" borderId="0" xfId="48" applyNumberFormat="1" applyFont="1" applyAlignment="1">
      <alignment vertical="center"/>
    </xf>
    <xf numFmtId="179" fontId="35" fillId="0" borderId="0" xfId="48" applyNumberFormat="1" applyFont="1" applyAlignment="1">
      <alignment horizontal="center" vertical="center"/>
    </xf>
    <xf numFmtId="179" fontId="35" fillId="0" borderId="0" xfId="48" applyNumberFormat="1" applyFont="1" applyAlignment="1">
      <alignment vertical="center"/>
    </xf>
    <xf numFmtId="179" fontId="35" fillId="0" borderId="0" xfId="48" quotePrefix="1" applyNumberFormat="1" applyFont="1" applyAlignment="1">
      <alignment vertical="center"/>
    </xf>
    <xf numFmtId="179" fontId="38" fillId="0" borderId="0" xfId="48" applyNumberFormat="1" applyFont="1" applyAlignment="1">
      <alignment vertical="center"/>
    </xf>
    <xf numFmtId="179" fontId="38" fillId="0" borderId="0" xfId="48" quotePrefix="1" applyNumberFormat="1" applyFont="1" applyAlignment="1">
      <alignment vertical="center"/>
    </xf>
    <xf numFmtId="179" fontId="38" fillId="0" borderId="0" xfId="48" quotePrefix="1" applyNumberFormat="1" applyFont="1" applyAlignment="1">
      <alignment horizontal="left" vertical="center"/>
    </xf>
    <xf numFmtId="179" fontId="39" fillId="0" borderId="0" xfId="48" applyNumberFormat="1" applyFont="1" applyAlignment="1">
      <alignment horizontal="center" vertical="center"/>
    </xf>
    <xf numFmtId="179" fontId="40" fillId="0" borderId="0" xfId="48" applyNumberFormat="1" applyFont="1" applyAlignment="1">
      <alignment vertical="center"/>
    </xf>
    <xf numFmtId="179" fontId="39" fillId="0" borderId="0" xfId="48" quotePrefix="1" applyNumberFormat="1" applyFont="1" applyAlignment="1">
      <alignment horizontal="center" vertical="center"/>
    </xf>
    <xf numFmtId="179" fontId="41" fillId="0" borderId="0" xfId="48" quotePrefix="1" applyNumberFormat="1" applyFont="1" applyAlignment="1">
      <alignment horizontal="center" vertical="center"/>
    </xf>
    <xf numFmtId="179" fontId="41" fillId="0" borderId="0" xfId="48" applyNumberFormat="1" applyFont="1" applyAlignment="1">
      <alignment horizontal="center" vertical="center"/>
    </xf>
    <xf numFmtId="179" fontId="37" fillId="0" borderId="0" xfId="48" quotePrefix="1" applyNumberFormat="1" applyFont="1" applyAlignment="1">
      <alignment horizontal="center" vertical="center"/>
    </xf>
  </cellXfs>
  <cellStyles count="49">
    <cellStyle name="??&amp;O?&amp;H?_x0008_??_x0007__x0001__x0001_" xfId="3"/>
    <cellStyle name="??_?.????" xfId="4"/>
    <cellStyle name="Calc Currency (0)" xfId="5"/>
    <cellStyle name="Comma [0]_ SG&amp;A Bridge " xfId="6"/>
    <cellStyle name="Comma_ SG&amp;A Bridge " xfId="7"/>
    <cellStyle name="Copied" xfId="8"/>
    <cellStyle name="Currency [0]_ SG&amp;A Bridge " xfId="9"/>
    <cellStyle name="Currency_ SG&amp;A Bridge " xfId="10"/>
    <cellStyle name="Currency1" xfId="11"/>
    <cellStyle name="Entered" xfId="12"/>
    <cellStyle name="Grey" xfId="13"/>
    <cellStyle name="Header1" xfId="14"/>
    <cellStyle name="Header2" xfId="15"/>
    <cellStyle name="Input [yellow]" xfId="16"/>
    <cellStyle name="Normal - Style1" xfId="17"/>
    <cellStyle name="Normal_ SG&amp;A Bridge " xfId="18"/>
    <cellStyle name="Percent [2]" xfId="19"/>
    <cellStyle name="RevList" xfId="20"/>
    <cellStyle name="Subtotal" xfId="21"/>
    <cellStyle name="고정소숫점" xfId="22"/>
    <cellStyle name="고정출력1" xfId="23"/>
    <cellStyle name="고정출력2" xfId="24"/>
    <cellStyle name="날짜" xfId="25"/>
    <cellStyle name="달러" xfId="26"/>
    <cellStyle name="뒤에 오는 하이퍼링크_dimon" xfId="27"/>
    <cellStyle name="똿뗦먛귟 [0.00]_laroux" xfId="28"/>
    <cellStyle name="똿뗦먛귟_laroux" xfId="29"/>
    <cellStyle name="믅됞 [0.00]_laroux" xfId="30"/>
    <cellStyle name="믅됞_laroux" xfId="31"/>
    <cellStyle name="백분율 4" xfId="32"/>
    <cellStyle name="뷭?_빟랹둴봃섟 " xfId="33"/>
    <cellStyle name="숫자(R)" xfId="34"/>
    <cellStyle name="쉼표 [0] 2" xfId="35"/>
    <cellStyle name="쉼표 [0] 3" xfId="36"/>
    <cellStyle name="쉼표 [0] 4" xfId="2"/>
    <cellStyle name="자리수" xfId="37"/>
    <cellStyle name="자리수0" xfId="38"/>
    <cellStyle name="제목1" xfId="39"/>
    <cellStyle name="제목2" xfId="40"/>
    <cellStyle name="콤마 [0]_(type)총괄" xfId="41"/>
    <cellStyle name="콤마_(type)총괄" xfId="42"/>
    <cellStyle name="표준" xfId="0" builtinId="0"/>
    <cellStyle name="표준 2" xfId="43"/>
    <cellStyle name="표준 2 2 2" xfId="44"/>
    <cellStyle name="표준 2 3" xfId="45"/>
    <cellStyle name="표준 3" xfId="46"/>
    <cellStyle name="표준 4" xfId="47"/>
    <cellStyle name="표준 5" xfId="48"/>
    <cellStyle name="표준_12법인예산(임시자료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A24"/>
  <sheetViews>
    <sheetView showGridLines="0" showZeros="0" tabSelected="1" zoomScaleNormal="100" workbookViewId="0">
      <selection activeCell="A10" sqref="A10"/>
    </sheetView>
  </sheetViews>
  <sheetFormatPr defaultRowHeight="30" customHeight="1"/>
  <cols>
    <col min="1" max="1" width="90.75" style="135" customWidth="1"/>
    <col min="2" max="16384" width="9" style="135"/>
  </cols>
  <sheetData>
    <row r="3" spans="1:1" ht="30" customHeight="1">
      <c r="A3" s="142" t="s">
        <v>151</v>
      </c>
    </row>
    <row r="4" spans="1:1" ht="30" customHeight="1">
      <c r="A4" s="143"/>
    </row>
    <row r="5" spans="1:1" ht="30" customHeight="1">
      <c r="A5" s="144" t="s">
        <v>141</v>
      </c>
    </row>
    <row r="13" spans="1:1" ht="30" customHeight="1">
      <c r="A13" s="146" t="s">
        <v>150</v>
      </c>
    </row>
    <row r="14" spans="1:1" ht="30" customHeight="1">
      <c r="A14" s="145"/>
    </row>
    <row r="21" spans="1:1" ht="30" customHeight="1">
      <c r="A21" s="146"/>
    </row>
    <row r="24" spans="1:1" ht="30" customHeight="1">
      <c r="A24" s="147" t="s">
        <v>165</v>
      </c>
    </row>
  </sheetData>
  <phoneticPr fontId="2" type="noConversion"/>
  <printOptions horizontalCentered="1" gridLinesSet="0"/>
  <pageMargins left="0.11811023622047245" right="0.11811023622047245" top="0.39370078740157483" bottom="0.39370078740157483" header="0.19685039370078741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F13"/>
  <sheetViews>
    <sheetView showGridLines="0" showZeros="0" view="pageBreakPreview" zoomScale="60" zoomScaleNormal="100" workbookViewId="0">
      <selection activeCell="B18" sqref="B18"/>
    </sheetView>
  </sheetViews>
  <sheetFormatPr defaultRowHeight="30" customHeight="1"/>
  <cols>
    <col min="1" max="6" width="15.625" style="135" customWidth="1"/>
    <col min="7" max="16384" width="9" style="135"/>
  </cols>
  <sheetData>
    <row r="3" spans="1:6" ht="30" customHeight="1">
      <c r="A3" s="133" t="s">
        <v>144</v>
      </c>
      <c r="B3" s="133"/>
      <c r="C3" s="133"/>
      <c r="D3" s="133"/>
      <c r="E3" s="133"/>
      <c r="F3" s="134"/>
    </row>
    <row r="4" spans="1:6" s="137" customFormat="1" ht="30" customHeight="1">
      <c r="A4" s="136"/>
      <c r="B4" s="136"/>
      <c r="C4" s="136"/>
      <c r="D4" s="136"/>
    </row>
    <row r="5" spans="1:6" s="137" customFormat="1" ht="30" customHeight="1">
      <c r="A5" s="138"/>
    </row>
    <row r="6" spans="1:6" s="137" customFormat="1" ht="30" customHeight="1">
      <c r="A6" s="139" t="s">
        <v>152</v>
      </c>
    </row>
    <row r="7" spans="1:6" s="137" customFormat="1" ht="30" customHeight="1">
      <c r="A7" s="140"/>
    </row>
    <row r="8" spans="1:6" s="137" customFormat="1" ht="30" customHeight="1">
      <c r="A8" s="141" t="s">
        <v>149</v>
      </c>
    </row>
    <row r="9" spans="1:6" ht="30" customHeight="1">
      <c r="A9" s="139"/>
    </row>
    <row r="10" spans="1:6" ht="30" customHeight="1">
      <c r="A10" s="141" t="s">
        <v>143</v>
      </c>
    </row>
    <row r="11" spans="1:6" ht="30" customHeight="1">
      <c r="A11" s="139"/>
    </row>
    <row r="12" spans="1:6" ht="30" customHeight="1">
      <c r="A12" s="141" t="s">
        <v>142</v>
      </c>
    </row>
    <row r="13" spans="1:6" ht="30" customHeight="1">
      <c r="A13" s="139" t="s">
        <v>153</v>
      </c>
    </row>
  </sheetData>
  <mergeCells count="1">
    <mergeCell ref="A3:E3"/>
  </mergeCells>
  <phoneticPr fontId="2" type="noConversion"/>
  <printOptions horizontalCentered="1" gridLinesSet="0"/>
  <pageMargins left="0.11811023622047245" right="0.11811023622047245" top="0.39370078740157483" bottom="0.39370078740157483" header="0.19685039370078741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21"/>
  <sheetViews>
    <sheetView showGridLines="0" showZeros="0" zoomScaleNormal="100" workbookViewId="0">
      <selection activeCell="C6" sqref="C6"/>
    </sheetView>
  </sheetViews>
  <sheetFormatPr defaultRowHeight="30" customHeight="1"/>
  <cols>
    <col min="1" max="1" width="22.125" style="113" customWidth="1"/>
    <col min="2" max="4" width="21" style="113" customWidth="1"/>
    <col min="5" max="16384" width="9" style="113"/>
  </cols>
  <sheetData>
    <row r="1" spans="1:5" ht="30" customHeight="1">
      <c r="A1" s="123" t="s">
        <v>139</v>
      </c>
      <c r="B1" s="112"/>
      <c r="C1" s="112"/>
      <c r="D1" s="112"/>
    </row>
    <row r="2" spans="1:5" ht="30" customHeight="1" thickBot="1">
      <c r="A2" s="114"/>
      <c r="B2" s="115"/>
      <c r="C2" s="115"/>
      <c r="D2" s="132" t="s">
        <v>135</v>
      </c>
    </row>
    <row r="3" spans="1:5" ht="30" customHeight="1" thickBot="1">
      <c r="A3" s="124" t="s">
        <v>121</v>
      </c>
      <c r="B3" s="125" t="s">
        <v>164</v>
      </c>
      <c r="C3" s="126" t="s">
        <v>122</v>
      </c>
      <c r="D3" s="127" t="s">
        <v>123</v>
      </c>
      <c r="E3" s="115"/>
    </row>
    <row r="4" spans="1:5" ht="30" customHeight="1">
      <c r="A4" s="128" t="s">
        <v>124</v>
      </c>
      <c r="B4" s="116">
        <f>세입예산명세서!D5</f>
        <v>5520613</v>
      </c>
      <c r="C4" s="116">
        <f>세입예산명세서!E5</f>
        <v>4771387</v>
      </c>
      <c r="D4" s="117">
        <f t="shared" ref="D4:D9" si="0">+B4-C4</f>
        <v>749226</v>
      </c>
      <c r="E4" s="115"/>
    </row>
    <row r="5" spans="1:5" ht="30" customHeight="1">
      <c r="A5" s="129" t="s">
        <v>125</v>
      </c>
      <c r="B5" s="118">
        <f>세입예산명세서!D23</f>
        <v>316692</v>
      </c>
      <c r="C5" s="118">
        <f>세입예산명세서!E23</f>
        <v>119220</v>
      </c>
      <c r="D5" s="117">
        <f t="shared" si="0"/>
        <v>197472</v>
      </c>
      <c r="E5" s="115"/>
    </row>
    <row r="6" spans="1:5" ht="30" customHeight="1">
      <c r="A6" s="129" t="s">
        <v>126</v>
      </c>
      <c r="B6" s="118">
        <f>세입예산명세서!D35</f>
        <v>1194277</v>
      </c>
      <c r="C6" s="118">
        <f>세입예산명세서!E35</f>
        <v>1261667</v>
      </c>
      <c r="D6" s="117">
        <f t="shared" si="0"/>
        <v>-67390</v>
      </c>
      <c r="E6" s="115"/>
    </row>
    <row r="7" spans="1:5" ht="30" customHeight="1">
      <c r="A7" s="129" t="s">
        <v>127</v>
      </c>
      <c r="B7" s="118">
        <f>세입예산명세서!D40</f>
        <v>24262000</v>
      </c>
      <c r="C7" s="118">
        <f>세입예산명세서!E40</f>
        <v>24262000</v>
      </c>
      <c r="D7" s="117">
        <f t="shared" si="0"/>
        <v>0</v>
      </c>
      <c r="E7" s="115"/>
    </row>
    <row r="8" spans="1:5" ht="30" customHeight="1">
      <c r="A8" s="130" t="s">
        <v>128</v>
      </c>
      <c r="B8" s="119">
        <f>세입예산명세서!D52</f>
        <v>96418</v>
      </c>
      <c r="C8" s="119">
        <f>세입예산명세서!E52</f>
        <v>36541</v>
      </c>
      <c r="D8" s="117">
        <f t="shared" si="0"/>
        <v>59877</v>
      </c>
      <c r="E8" s="115"/>
    </row>
    <row r="9" spans="1:5" ht="30" customHeight="1" thickBot="1">
      <c r="A9" s="131" t="s">
        <v>129</v>
      </c>
      <c r="B9" s="120">
        <f>SUM(B4:B8)</f>
        <v>31390000</v>
      </c>
      <c r="C9" s="120">
        <f>SUM(C4:C8)</f>
        <v>30450815</v>
      </c>
      <c r="D9" s="121">
        <f t="shared" si="0"/>
        <v>939185</v>
      </c>
      <c r="E9" s="115"/>
    </row>
    <row r="10" spans="1:5" ht="30" customHeight="1">
      <c r="A10" s="122"/>
      <c r="B10" s="115"/>
      <c r="C10" s="115"/>
      <c r="D10" s="115"/>
      <c r="E10" s="115"/>
    </row>
    <row r="11" spans="1:5" ht="30" customHeight="1">
      <c r="A11" s="123" t="s">
        <v>140</v>
      </c>
      <c r="B11" s="112"/>
      <c r="C11" s="112"/>
      <c r="D11" s="112"/>
    </row>
    <row r="12" spans="1:5" ht="30" customHeight="1" thickBot="1">
      <c r="A12" s="114"/>
      <c r="B12" s="115"/>
      <c r="C12" s="115"/>
      <c r="D12" s="132" t="s">
        <v>120</v>
      </c>
    </row>
    <row r="13" spans="1:5" ht="30" customHeight="1" thickBot="1">
      <c r="A13" s="124" t="s">
        <v>121</v>
      </c>
      <c r="B13" s="125" t="s">
        <v>164</v>
      </c>
      <c r="C13" s="126" t="s">
        <v>122</v>
      </c>
      <c r="D13" s="127" t="s">
        <v>123</v>
      </c>
      <c r="E13" s="115"/>
    </row>
    <row r="14" spans="1:5" ht="30" customHeight="1">
      <c r="A14" s="128" t="s">
        <v>136</v>
      </c>
      <c r="B14" s="116">
        <f>세출예산명세서!D5</f>
        <v>48606</v>
      </c>
      <c r="C14" s="116">
        <f>세출예산명세서!E5</f>
        <v>63750</v>
      </c>
      <c r="D14" s="117">
        <f t="shared" ref="D14:D21" si="1">+B14-C14</f>
        <v>-15144</v>
      </c>
      <c r="E14" s="115"/>
    </row>
    <row r="15" spans="1:5" ht="30" customHeight="1">
      <c r="A15" s="129" t="s">
        <v>137</v>
      </c>
      <c r="B15" s="118">
        <f>세출예산명세서!D11</f>
        <v>5948289</v>
      </c>
      <c r="C15" s="118">
        <f>세출예산명세서!E11</f>
        <v>5045256</v>
      </c>
      <c r="D15" s="117">
        <f t="shared" si="1"/>
        <v>903033</v>
      </c>
      <c r="E15" s="115"/>
    </row>
    <row r="16" spans="1:5" ht="30" customHeight="1">
      <c r="A16" s="129" t="s">
        <v>130</v>
      </c>
      <c r="B16" s="118">
        <f>세출예산명세서!D27</f>
        <v>2395262</v>
      </c>
      <c r="C16" s="118">
        <f>세출예산명세서!E27</f>
        <v>2451612</v>
      </c>
      <c r="D16" s="117">
        <f t="shared" si="1"/>
        <v>-56350</v>
      </c>
      <c r="E16" s="115"/>
    </row>
    <row r="17" spans="1:5" ht="30" customHeight="1">
      <c r="A17" s="130" t="s">
        <v>131</v>
      </c>
      <c r="B17" s="118">
        <f>세출예산명세서!D35</f>
        <v>22382741</v>
      </c>
      <c r="C17" s="118">
        <f>세출예산명세서!E35</f>
        <v>22506661</v>
      </c>
      <c r="D17" s="117">
        <f t="shared" si="1"/>
        <v>-123920</v>
      </c>
      <c r="E17" s="115"/>
    </row>
    <row r="18" spans="1:5" ht="30" customHeight="1">
      <c r="A18" s="130" t="s">
        <v>132</v>
      </c>
      <c r="B18" s="118">
        <f>세출예산명세서!D44</f>
        <v>0</v>
      </c>
      <c r="C18" s="118">
        <f>세출예산명세서!E44</f>
        <v>0</v>
      </c>
      <c r="D18" s="117">
        <f t="shared" si="1"/>
        <v>0</v>
      </c>
      <c r="E18" s="115"/>
    </row>
    <row r="19" spans="1:5" ht="30" customHeight="1">
      <c r="A19" s="130" t="s">
        <v>138</v>
      </c>
      <c r="B19" s="118">
        <f>세출예산명세서!D60</f>
        <v>13000</v>
      </c>
      <c r="C19" s="118">
        <f>세출예산명세서!E60</f>
        <v>25450</v>
      </c>
      <c r="D19" s="117">
        <f t="shared" si="1"/>
        <v>-12450</v>
      </c>
      <c r="E19" s="115"/>
    </row>
    <row r="20" spans="1:5" ht="30" customHeight="1">
      <c r="A20" s="130" t="s">
        <v>133</v>
      </c>
      <c r="B20" s="118">
        <f>세출예산명세서!D66</f>
        <v>602102</v>
      </c>
      <c r="C20" s="118">
        <f>세출예산명세서!E66</f>
        <v>358086</v>
      </c>
      <c r="D20" s="117">
        <f t="shared" si="1"/>
        <v>244016</v>
      </c>
      <c r="E20" s="115"/>
    </row>
    <row r="21" spans="1:5" ht="30" customHeight="1" thickBot="1">
      <c r="A21" s="131" t="s">
        <v>134</v>
      </c>
      <c r="B21" s="120">
        <f>SUM(B14:B20)</f>
        <v>31390000</v>
      </c>
      <c r="C21" s="120">
        <f>SUM(C14:C20)</f>
        <v>30450815</v>
      </c>
      <c r="D21" s="121">
        <f t="shared" si="1"/>
        <v>939185</v>
      </c>
      <c r="E21" s="115"/>
    </row>
  </sheetData>
  <phoneticPr fontId="2" type="noConversion"/>
  <printOptions horizontalCentered="1" gridLinesSet="0"/>
  <pageMargins left="0.11811023622047245" right="0.11811023622047245" top="0.39370078740157483" bottom="0.39370078740157483" header="0.19685039370078741" footer="0.11811023622047245"/>
  <pageSetup paperSize="9" orientation="portrait" r:id="rId1"/>
  <headerFooter alignWithMargins="0"/>
  <rowBreaks count="1" manualBreakCount="1"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4"/>
  <sheetViews>
    <sheetView view="pageBreakPreview" topLeftCell="A46" zoomScaleNormal="100" zoomScaleSheetLayoutView="100" workbookViewId="0">
      <selection activeCell="E61" sqref="E61"/>
    </sheetView>
  </sheetViews>
  <sheetFormatPr defaultColWidth="1.75" defaultRowHeight="18" customHeight="1"/>
  <cols>
    <col min="1" max="2" width="3.625" style="3" customWidth="1"/>
    <col min="3" max="3" width="19.625" style="3" customWidth="1"/>
    <col min="4" max="6" width="12.625" style="3" customWidth="1"/>
    <col min="7" max="7" width="25.625" style="3" customWidth="1"/>
    <col min="8" max="42" width="9.875" style="3" customWidth="1"/>
    <col min="43" max="16384" width="1.75" style="3"/>
  </cols>
  <sheetData>
    <row r="1" spans="1:7" ht="37.5" customHeight="1">
      <c r="A1" s="2" t="s">
        <v>147</v>
      </c>
      <c r="B1" s="2"/>
      <c r="C1" s="2"/>
      <c r="D1" s="2"/>
      <c r="E1" s="2"/>
      <c r="F1" s="2"/>
      <c r="G1" s="2"/>
    </row>
    <row r="2" spans="1:7" ht="24.95" customHeight="1" thickBot="1">
      <c r="A2" s="1" t="s">
        <v>158</v>
      </c>
      <c r="B2" s="4"/>
      <c r="C2" s="4"/>
      <c r="D2" s="5"/>
      <c r="E2" s="5"/>
      <c r="F2" s="5"/>
    </row>
    <row r="3" spans="1:7" ht="20.100000000000001" customHeight="1">
      <c r="A3" s="6" t="s">
        <v>0</v>
      </c>
      <c r="B3" s="7"/>
      <c r="C3" s="8"/>
      <c r="D3" s="9" t="s">
        <v>159</v>
      </c>
      <c r="E3" s="10" t="s">
        <v>160</v>
      </c>
      <c r="F3" s="10" t="s">
        <v>119</v>
      </c>
      <c r="G3" s="11" t="s">
        <v>145</v>
      </c>
    </row>
    <row r="4" spans="1:7" ht="20.100000000000001" customHeight="1">
      <c r="A4" s="12" t="s">
        <v>2</v>
      </c>
      <c r="B4" s="13" t="s">
        <v>3</v>
      </c>
      <c r="C4" s="13" t="s">
        <v>4</v>
      </c>
      <c r="D4" s="14"/>
      <c r="E4" s="14"/>
      <c r="F4" s="14"/>
      <c r="G4" s="15"/>
    </row>
    <row r="5" spans="1:7" ht="20.100000000000001" customHeight="1">
      <c r="A5" s="16" t="s">
        <v>5</v>
      </c>
      <c r="B5" s="17"/>
      <c r="C5" s="17"/>
      <c r="D5" s="18">
        <f>D6+D14</f>
        <v>5520613</v>
      </c>
      <c r="E5" s="18">
        <f>E6+E14</f>
        <v>4771387</v>
      </c>
      <c r="F5" s="18">
        <f>D5-E5</f>
        <v>749226</v>
      </c>
      <c r="G5" s="19"/>
    </row>
    <row r="6" spans="1:7" ht="20.100000000000001" customHeight="1">
      <c r="A6" s="20"/>
      <c r="B6" s="21" t="s">
        <v>6</v>
      </c>
      <c r="C6" s="21"/>
      <c r="D6" s="22">
        <f>D7+D8+D9+D10+D11+D12+D13</f>
        <v>5520613</v>
      </c>
      <c r="E6" s="22">
        <f>E7+E8+E9+E10+E11+E12+E13</f>
        <v>4771387</v>
      </c>
      <c r="F6" s="22">
        <f t="shared" ref="F6:F65" si="0">D6-E6</f>
        <v>749226</v>
      </c>
      <c r="G6" s="23"/>
    </row>
    <row r="7" spans="1:7" ht="20.100000000000001" customHeight="1">
      <c r="A7" s="24"/>
      <c r="B7" s="25"/>
      <c r="C7" s="25" t="s">
        <v>7</v>
      </c>
      <c r="D7" s="26"/>
      <c r="E7" s="26"/>
      <c r="F7" s="26"/>
      <c r="G7" s="27"/>
    </row>
    <row r="8" spans="1:7" ht="20.100000000000001" customHeight="1">
      <c r="A8" s="24"/>
      <c r="B8" s="28"/>
      <c r="C8" s="29" t="s">
        <v>8</v>
      </c>
      <c r="D8" s="30"/>
      <c r="E8" s="30"/>
      <c r="F8" s="30"/>
      <c r="G8" s="31"/>
    </row>
    <row r="9" spans="1:7" ht="20.100000000000001" customHeight="1">
      <c r="A9" s="24"/>
      <c r="B9" s="28"/>
      <c r="C9" s="25" t="s">
        <v>9</v>
      </c>
      <c r="D9" s="26"/>
      <c r="E9" s="26"/>
      <c r="F9" s="26"/>
      <c r="G9" s="32"/>
    </row>
    <row r="10" spans="1:7" ht="20.100000000000001" customHeight="1">
      <c r="A10" s="24"/>
      <c r="B10" s="28"/>
      <c r="C10" s="25" t="s">
        <v>10</v>
      </c>
      <c r="D10" s="26">
        <v>1168173</v>
      </c>
      <c r="E10" s="26">
        <v>1224816</v>
      </c>
      <c r="F10" s="26">
        <f t="shared" si="0"/>
        <v>-56643</v>
      </c>
      <c r="G10" s="33"/>
    </row>
    <row r="11" spans="1:7" ht="20.100000000000001" customHeight="1">
      <c r="A11" s="24"/>
      <c r="B11" s="28"/>
      <c r="C11" s="25" t="s">
        <v>11</v>
      </c>
      <c r="D11" s="26">
        <v>4130750</v>
      </c>
      <c r="E11" s="26">
        <v>3224000</v>
      </c>
      <c r="F11" s="26">
        <f t="shared" si="0"/>
        <v>906750</v>
      </c>
      <c r="G11" s="34"/>
    </row>
    <row r="12" spans="1:7" ht="20.100000000000001" customHeight="1">
      <c r="A12" s="24"/>
      <c r="B12" s="28"/>
      <c r="C12" s="25" t="s">
        <v>12</v>
      </c>
      <c r="D12" s="26">
        <v>221690</v>
      </c>
      <c r="E12" s="26">
        <v>209939</v>
      </c>
      <c r="F12" s="26">
        <f t="shared" si="0"/>
        <v>11751</v>
      </c>
      <c r="G12" s="34"/>
    </row>
    <row r="13" spans="1:7" ht="20.100000000000001" customHeight="1">
      <c r="A13" s="24"/>
      <c r="B13" s="28"/>
      <c r="C13" s="25" t="s">
        <v>13</v>
      </c>
      <c r="D13" s="26"/>
      <c r="E13" s="26">
        <v>112632</v>
      </c>
      <c r="F13" s="26">
        <f t="shared" si="0"/>
        <v>-112632</v>
      </c>
      <c r="G13" s="35"/>
    </row>
    <row r="14" spans="1:7" ht="20.100000000000001" customHeight="1">
      <c r="A14" s="24"/>
      <c r="B14" s="21" t="s">
        <v>14</v>
      </c>
      <c r="C14" s="21"/>
      <c r="D14" s="22"/>
      <c r="E14" s="22"/>
      <c r="F14" s="22"/>
      <c r="G14" s="23"/>
    </row>
    <row r="15" spans="1:7" ht="20.100000000000001" customHeight="1">
      <c r="A15" s="24"/>
      <c r="B15" s="28"/>
      <c r="C15" s="25" t="s">
        <v>15</v>
      </c>
      <c r="D15" s="26"/>
      <c r="E15" s="26"/>
      <c r="F15" s="26"/>
      <c r="G15" s="36"/>
    </row>
    <row r="16" spans="1:7" ht="20.100000000000001" customHeight="1">
      <c r="A16" s="24"/>
      <c r="B16" s="28"/>
      <c r="C16" s="25" t="s">
        <v>16</v>
      </c>
      <c r="D16" s="26"/>
      <c r="E16" s="26"/>
      <c r="F16" s="26"/>
      <c r="G16" s="36"/>
    </row>
    <row r="17" spans="1:7" ht="20.100000000000001" customHeight="1">
      <c r="A17" s="24"/>
      <c r="B17" s="28"/>
      <c r="C17" s="37" t="s">
        <v>17</v>
      </c>
      <c r="D17" s="38"/>
      <c r="E17" s="38"/>
      <c r="F17" s="38"/>
      <c r="G17" s="23"/>
    </row>
    <row r="18" spans="1:7" ht="20.100000000000001" customHeight="1">
      <c r="A18" s="24"/>
      <c r="B18" s="28"/>
      <c r="C18" s="25" t="s">
        <v>18</v>
      </c>
      <c r="D18" s="26"/>
      <c r="E18" s="26"/>
      <c r="F18" s="26"/>
      <c r="G18" s="36"/>
    </row>
    <row r="19" spans="1:7" ht="20.100000000000001" customHeight="1">
      <c r="A19" s="24"/>
      <c r="B19" s="28"/>
      <c r="C19" s="25" t="s">
        <v>19</v>
      </c>
      <c r="D19" s="26"/>
      <c r="E19" s="26"/>
      <c r="F19" s="26"/>
      <c r="G19" s="36"/>
    </row>
    <row r="20" spans="1:7" ht="20.100000000000001" customHeight="1">
      <c r="A20" s="39" t="s">
        <v>20</v>
      </c>
      <c r="B20" s="40"/>
      <c r="C20" s="40"/>
      <c r="D20" s="38"/>
      <c r="E20" s="38"/>
      <c r="F20" s="38"/>
      <c r="G20" s="23"/>
    </row>
    <row r="21" spans="1:7" ht="20.100000000000001" customHeight="1">
      <c r="A21" s="20"/>
      <c r="B21" s="40" t="s">
        <v>21</v>
      </c>
      <c r="C21" s="40"/>
      <c r="D21" s="38"/>
      <c r="E21" s="38"/>
      <c r="F21" s="38"/>
      <c r="G21" s="23"/>
    </row>
    <row r="22" spans="1:7" ht="20.100000000000001" customHeight="1">
      <c r="A22" s="41"/>
      <c r="B22" s="37"/>
      <c r="C22" s="37" t="s">
        <v>21</v>
      </c>
      <c r="D22" s="38"/>
      <c r="E22" s="38"/>
      <c r="F22" s="38"/>
      <c r="G22" s="23"/>
    </row>
    <row r="23" spans="1:7" ht="20.100000000000001" customHeight="1">
      <c r="A23" s="39" t="s">
        <v>22</v>
      </c>
      <c r="B23" s="40"/>
      <c r="C23" s="40"/>
      <c r="D23" s="38">
        <f>D24</f>
        <v>316692</v>
      </c>
      <c r="E23" s="38">
        <f>E24</f>
        <v>119220</v>
      </c>
      <c r="F23" s="38">
        <f t="shared" si="0"/>
        <v>197472</v>
      </c>
      <c r="G23" s="23"/>
    </row>
    <row r="24" spans="1:7" ht="20.100000000000001" customHeight="1">
      <c r="A24" s="20"/>
      <c r="B24" s="40" t="s">
        <v>23</v>
      </c>
      <c r="C24" s="40"/>
      <c r="D24" s="38">
        <f>D25+D26+D27+D28</f>
        <v>316692</v>
      </c>
      <c r="E24" s="38">
        <f>E25+E26+E27+E28</f>
        <v>119220</v>
      </c>
      <c r="F24" s="38">
        <f t="shared" si="0"/>
        <v>197472</v>
      </c>
      <c r="G24" s="23"/>
    </row>
    <row r="25" spans="1:7" ht="20.100000000000001" customHeight="1">
      <c r="A25" s="24"/>
      <c r="B25" s="28"/>
      <c r="C25" s="25" t="s">
        <v>24</v>
      </c>
      <c r="D25" s="26"/>
      <c r="E25" s="26"/>
      <c r="F25" s="26"/>
      <c r="G25" s="35"/>
    </row>
    <row r="26" spans="1:7" ht="20.100000000000001" customHeight="1">
      <c r="A26" s="24"/>
      <c r="B26" s="28"/>
      <c r="C26" s="37" t="s">
        <v>25</v>
      </c>
      <c r="D26" s="38"/>
      <c r="E26" s="38"/>
      <c r="F26" s="38"/>
      <c r="G26" s="23"/>
    </row>
    <row r="27" spans="1:7" ht="20.100000000000001" customHeight="1">
      <c r="A27" s="24"/>
      <c r="B27" s="28"/>
      <c r="C27" s="37" t="s">
        <v>26</v>
      </c>
      <c r="D27" s="38"/>
      <c r="E27" s="38"/>
      <c r="F27" s="38"/>
      <c r="G27" s="23"/>
    </row>
    <row r="28" spans="1:7" ht="20.100000000000001" customHeight="1">
      <c r="A28" s="41"/>
      <c r="B28" s="42"/>
      <c r="C28" s="37" t="s">
        <v>27</v>
      </c>
      <c r="D28" s="38">
        <v>316692</v>
      </c>
      <c r="E28" s="38">
        <v>119220</v>
      </c>
      <c r="F28" s="38">
        <f t="shared" si="0"/>
        <v>197472</v>
      </c>
      <c r="G28" s="23"/>
    </row>
    <row r="29" spans="1:7" ht="20.100000000000001" customHeight="1">
      <c r="A29" s="39" t="s">
        <v>28</v>
      </c>
      <c r="B29" s="40"/>
      <c r="C29" s="40"/>
      <c r="D29" s="38"/>
      <c r="E29" s="38"/>
      <c r="F29" s="38"/>
      <c r="G29" s="23"/>
    </row>
    <row r="30" spans="1:7" ht="20.100000000000001" customHeight="1">
      <c r="A30" s="20"/>
      <c r="B30" s="40" t="s">
        <v>29</v>
      </c>
      <c r="C30" s="40"/>
      <c r="D30" s="38"/>
      <c r="E30" s="38"/>
      <c r="F30" s="38"/>
      <c r="G30" s="23"/>
    </row>
    <row r="31" spans="1:7" ht="20.100000000000001" customHeight="1">
      <c r="A31" s="24"/>
      <c r="B31" s="25"/>
      <c r="C31" s="37" t="s">
        <v>6</v>
      </c>
      <c r="D31" s="38"/>
      <c r="E31" s="38"/>
      <c r="F31" s="38"/>
      <c r="G31" s="23"/>
    </row>
    <row r="32" spans="1:7" ht="20.100000000000001" customHeight="1">
      <c r="A32" s="24"/>
      <c r="B32" s="28"/>
      <c r="C32" s="37" t="s">
        <v>30</v>
      </c>
      <c r="D32" s="38"/>
      <c r="E32" s="38"/>
      <c r="F32" s="38"/>
      <c r="G32" s="23"/>
    </row>
    <row r="33" spans="1:7" ht="20.100000000000001" customHeight="1">
      <c r="A33" s="24"/>
      <c r="B33" s="28"/>
      <c r="C33" s="42" t="s">
        <v>31</v>
      </c>
      <c r="D33" s="18"/>
      <c r="E33" s="18"/>
      <c r="F33" s="18"/>
      <c r="G33" s="19"/>
    </row>
    <row r="34" spans="1:7" ht="20.100000000000001" customHeight="1">
      <c r="A34" s="41"/>
      <c r="B34" s="42"/>
      <c r="C34" s="42" t="s">
        <v>32</v>
      </c>
      <c r="D34" s="18"/>
      <c r="E34" s="18"/>
      <c r="F34" s="18"/>
      <c r="G34" s="19"/>
    </row>
    <row r="35" spans="1:7" ht="20.100000000000001" customHeight="1">
      <c r="A35" s="39" t="s">
        <v>33</v>
      </c>
      <c r="B35" s="40"/>
      <c r="C35" s="40"/>
      <c r="D35" s="38">
        <f>D36</f>
        <v>1194277</v>
      </c>
      <c r="E35" s="38">
        <f>E36</f>
        <v>1261667</v>
      </c>
      <c r="F35" s="38">
        <f t="shared" si="0"/>
        <v>-67390</v>
      </c>
      <c r="G35" s="23"/>
    </row>
    <row r="36" spans="1:7" ht="20.100000000000001" customHeight="1">
      <c r="A36" s="20"/>
      <c r="B36" s="40" t="s">
        <v>34</v>
      </c>
      <c r="C36" s="40"/>
      <c r="D36" s="38">
        <f>D37+D38+D39</f>
        <v>1194277</v>
      </c>
      <c r="E36" s="38">
        <f>E37+E38+E39</f>
        <v>1261667</v>
      </c>
      <c r="F36" s="38">
        <f t="shared" si="0"/>
        <v>-67390</v>
      </c>
      <c r="G36" s="23"/>
    </row>
    <row r="37" spans="1:7" ht="20.100000000000001" customHeight="1">
      <c r="A37" s="24"/>
      <c r="B37" s="25"/>
      <c r="C37" s="25" t="s">
        <v>35</v>
      </c>
      <c r="D37" s="26">
        <v>1194277</v>
      </c>
      <c r="E37" s="26">
        <v>1261667</v>
      </c>
      <c r="F37" s="26">
        <f t="shared" si="0"/>
        <v>-67390</v>
      </c>
      <c r="G37" s="43"/>
    </row>
    <row r="38" spans="1:7" ht="20.100000000000001" customHeight="1">
      <c r="A38" s="24"/>
      <c r="B38" s="28"/>
      <c r="C38" s="37" t="s">
        <v>36</v>
      </c>
      <c r="D38" s="38"/>
      <c r="E38" s="38"/>
      <c r="F38" s="38"/>
      <c r="G38" s="23"/>
    </row>
    <row r="39" spans="1:7" ht="20.100000000000001" customHeight="1">
      <c r="A39" s="24"/>
      <c r="B39" s="28"/>
      <c r="C39" s="44" t="s">
        <v>157</v>
      </c>
      <c r="D39" s="26"/>
      <c r="E39" s="26"/>
      <c r="F39" s="26"/>
      <c r="G39" s="36"/>
    </row>
    <row r="40" spans="1:7" ht="20.100000000000001" customHeight="1">
      <c r="A40" s="39" t="s">
        <v>37</v>
      </c>
      <c r="B40" s="40"/>
      <c r="C40" s="40"/>
      <c r="D40" s="38">
        <f>D41</f>
        <v>24262000</v>
      </c>
      <c r="E40" s="38">
        <f>E41</f>
        <v>24262000</v>
      </c>
      <c r="F40" s="38"/>
      <c r="G40" s="23"/>
    </row>
    <row r="41" spans="1:7" ht="20.100000000000001" customHeight="1">
      <c r="A41" s="20"/>
      <c r="B41" s="40" t="s">
        <v>38</v>
      </c>
      <c r="C41" s="40"/>
      <c r="D41" s="38">
        <f>SUM(D42:D44)</f>
        <v>24262000</v>
      </c>
      <c r="E41" s="38">
        <f>SUM(E42:E44)</f>
        <v>24262000</v>
      </c>
      <c r="F41" s="38"/>
      <c r="G41" s="23"/>
    </row>
    <row r="42" spans="1:7" ht="20.100000000000001" customHeight="1">
      <c r="A42" s="24"/>
      <c r="B42" s="25"/>
      <c r="C42" s="25" t="s">
        <v>39</v>
      </c>
      <c r="D42" s="26">
        <v>23200000</v>
      </c>
      <c r="E42" s="26">
        <v>23200000</v>
      </c>
      <c r="F42" s="26"/>
      <c r="G42" s="36"/>
    </row>
    <row r="43" spans="1:7" ht="20.100000000000001" customHeight="1">
      <c r="A43" s="24"/>
      <c r="B43" s="28"/>
      <c r="C43" s="28"/>
      <c r="D43" s="45">
        <v>1062000</v>
      </c>
      <c r="E43" s="45">
        <v>1062000</v>
      </c>
      <c r="F43" s="45"/>
      <c r="G43" s="46"/>
    </row>
    <row r="44" spans="1:7" ht="20.100000000000001" customHeight="1">
      <c r="A44" s="24"/>
      <c r="B44" s="28"/>
      <c r="C44" s="42"/>
      <c r="D44" s="18"/>
      <c r="E44" s="18"/>
      <c r="F44" s="18"/>
      <c r="G44" s="19"/>
    </row>
    <row r="45" spans="1:7" ht="20.100000000000001" customHeight="1">
      <c r="A45" s="24"/>
      <c r="B45" s="28"/>
      <c r="C45" s="42" t="s">
        <v>40</v>
      </c>
      <c r="D45" s="18"/>
      <c r="E45" s="18"/>
      <c r="F45" s="18"/>
      <c r="G45" s="19"/>
    </row>
    <row r="46" spans="1:7" ht="20.100000000000001" customHeight="1">
      <c r="A46" s="41"/>
      <c r="B46" s="42"/>
      <c r="C46" s="42" t="s">
        <v>41</v>
      </c>
      <c r="D46" s="18"/>
      <c r="E46" s="18"/>
      <c r="F46" s="18"/>
      <c r="G46" s="19"/>
    </row>
    <row r="47" spans="1:7" ht="20.100000000000001" customHeight="1">
      <c r="A47" s="39" t="s">
        <v>42</v>
      </c>
      <c r="B47" s="40"/>
      <c r="C47" s="40"/>
      <c r="D47" s="38"/>
      <c r="E47" s="38"/>
      <c r="F47" s="38"/>
      <c r="G47" s="23"/>
    </row>
    <row r="48" spans="1:7" ht="20.100000000000001" customHeight="1">
      <c r="A48" s="20"/>
      <c r="B48" s="40" t="s">
        <v>43</v>
      </c>
      <c r="C48" s="40"/>
      <c r="D48" s="38"/>
      <c r="E48" s="38"/>
      <c r="F48" s="38"/>
      <c r="G48" s="23"/>
    </row>
    <row r="49" spans="1:7" ht="20.100000000000001" customHeight="1">
      <c r="A49" s="24"/>
      <c r="B49" s="25"/>
      <c r="C49" s="37" t="s">
        <v>44</v>
      </c>
      <c r="D49" s="38"/>
      <c r="E49" s="38"/>
      <c r="F49" s="38"/>
      <c r="G49" s="23"/>
    </row>
    <row r="50" spans="1:7" ht="20.100000000000001" customHeight="1">
      <c r="A50" s="24"/>
      <c r="B50" s="28"/>
      <c r="C50" s="37" t="s">
        <v>45</v>
      </c>
      <c r="D50" s="38"/>
      <c r="E50" s="38"/>
      <c r="F50" s="38"/>
      <c r="G50" s="19"/>
    </row>
    <row r="51" spans="1:7" ht="20.100000000000001" customHeight="1">
      <c r="A51" s="41"/>
      <c r="B51" s="42"/>
      <c r="C51" s="37" t="s">
        <v>46</v>
      </c>
      <c r="D51" s="38"/>
      <c r="E51" s="38"/>
      <c r="F51" s="38"/>
      <c r="G51" s="19"/>
    </row>
    <row r="52" spans="1:7" ht="20.100000000000001" customHeight="1">
      <c r="A52" s="39" t="s">
        <v>47</v>
      </c>
      <c r="B52" s="40"/>
      <c r="C52" s="40"/>
      <c r="D52" s="38">
        <f>D53+D55+D60</f>
        <v>96418</v>
      </c>
      <c r="E52" s="38">
        <f>E53+E55+E60</f>
        <v>36541</v>
      </c>
      <c r="F52" s="38">
        <f t="shared" si="0"/>
        <v>59877</v>
      </c>
      <c r="G52" s="23"/>
    </row>
    <row r="53" spans="1:7" ht="20.100000000000001" customHeight="1">
      <c r="A53" s="20"/>
      <c r="B53" s="40" t="s">
        <v>48</v>
      </c>
      <c r="C53" s="40"/>
      <c r="D53" s="38"/>
      <c r="E53" s="38"/>
      <c r="F53" s="38"/>
      <c r="G53" s="23"/>
    </row>
    <row r="54" spans="1:7" ht="20.100000000000001" customHeight="1">
      <c r="A54" s="24"/>
      <c r="B54" s="37"/>
      <c r="C54" s="37" t="s">
        <v>49</v>
      </c>
      <c r="D54" s="38"/>
      <c r="E54" s="38"/>
      <c r="F54" s="38"/>
      <c r="G54" s="23"/>
    </row>
    <row r="55" spans="1:7" ht="20.100000000000001" customHeight="1">
      <c r="A55" s="24"/>
      <c r="B55" s="40" t="s">
        <v>50</v>
      </c>
      <c r="C55" s="40"/>
      <c r="D55" s="38">
        <f>D56+D57+D58+D59</f>
        <v>36825</v>
      </c>
      <c r="E55" s="38">
        <f>E56+E57+E58+E59</f>
        <v>8460</v>
      </c>
      <c r="F55" s="38">
        <f t="shared" si="0"/>
        <v>28365</v>
      </c>
      <c r="G55" s="23"/>
    </row>
    <row r="56" spans="1:7" ht="20.100000000000001" customHeight="1">
      <c r="A56" s="24"/>
      <c r="B56" s="25"/>
      <c r="C56" s="25" t="s">
        <v>51</v>
      </c>
      <c r="D56" s="26">
        <v>36825</v>
      </c>
      <c r="E56" s="26">
        <v>8460</v>
      </c>
      <c r="F56" s="26">
        <f t="shared" si="0"/>
        <v>28365</v>
      </c>
      <c r="G56" s="47"/>
    </row>
    <row r="57" spans="1:7" ht="20.100000000000001" customHeight="1">
      <c r="A57" s="24"/>
      <c r="B57" s="28"/>
      <c r="C57" s="37" t="s">
        <v>52</v>
      </c>
      <c r="D57" s="38"/>
      <c r="E57" s="38"/>
      <c r="F57" s="38"/>
      <c r="G57" s="48"/>
    </row>
    <row r="58" spans="1:7" ht="20.100000000000001" customHeight="1">
      <c r="A58" s="24"/>
      <c r="B58" s="28"/>
      <c r="C58" s="37" t="s">
        <v>53</v>
      </c>
      <c r="D58" s="38"/>
      <c r="E58" s="38"/>
      <c r="F58" s="38"/>
      <c r="G58" s="48"/>
    </row>
    <row r="59" spans="1:7" ht="20.100000000000001" customHeight="1">
      <c r="A59" s="24"/>
      <c r="B59" s="42"/>
      <c r="C59" s="37" t="s">
        <v>54</v>
      </c>
      <c r="D59" s="38"/>
      <c r="E59" s="38"/>
      <c r="F59" s="38"/>
      <c r="G59" s="48"/>
    </row>
    <row r="60" spans="1:7" ht="20.100000000000001" customHeight="1">
      <c r="A60" s="24"/>
      <c r="B60" s="49" t="s">
        <v>55</v>
      </c>
      <c r="C60" s="49"/>
      <c r="D60" s="50">
        <f>D61+D62+D63+D64</f>
        <v>59593</v>
      </c>
      <c r="E60" s="50">
        <f>E61+E62+E63+E64</f>
        <v>28081</v>
      </c>
      <c r="F60" s="50">
        <f t="shared" si="0"/>
        <v>31512</v>
      </c>
      <c r="G60" s="51"/>
    </row>
    <row r="61" spans="1:7" ht="20.100000000000001" customHeight="1">
      <c r="A61" s="24"/>
      <c r="B61" s="25"/>
      <c r="C61" s="25" t="s">
        <v>56</v>
      </c>
      <c r="D61" s="26">
        <v>45931</v>
      </c>
      <c r="E61" s="26">
        <v>28081</v>
      </c>
      <c r="F61" s="26">
        <f t="shared" si="0"/>
        <v>17850</v>
      </c>
      <c r="G61" s="52"/>
    </row>
    <row r="62" spans="1:7" ht="20.100000000000001" customHeight="1">
      <c r="A62" s="24"/>
      <c r="B62" s="28"/>
      <c r="C62" s="44" t="s">
        <v>156</v>
      </c>
      <c r="D62" s="26">
        <v>13662</v>
      </c>
      <c r="E62" s="26"/>
      <c r="F62" s="26">
        <f t="shared" si="0"/>
        <v>13662</v>
      </c>
      <c r="G62" s="53"/>
    </row>
    <row r="63" spans="1:7" ht="20.100000000000001" customHeight="1">
      <c r="A63" s="24"/>
      <c r="B63" s="28"/>
      <c r="C63" s="37" t="s">
        <v>57</v>
      </c>
      <c r="D63" s="38"/>
      <c r="E63" s="38"/>
      <c r="F63" s="38"/>
      <c r="G63" s="23"/>
    </row>
    <row r="64" spans="1:7" ht="20.100000000000001" customHeight="1">
      <c r="A64" s="41"/>
      <c r="B64" s="42"/>
      <c r="C64" s="37" t="s">
        <v>58</v>
      </c>
      <c r="D64" s="38"/>
      <c r="E64" s="38"/>
      <c r="F64" s="38"/>
      <c r="G64" s="23"/>
    </row>
    <row r="65" spans="1:7" ht="20.100000000000001" customHeight="1" thickBot="1">
      <c r="A65" s="54" t="s">
        <v>59</v>
      </c>
      <c r="B65" s="55"/>
      <c r="C65" s="56"/>
      <c r="D65" s="57">
        <f>D52+D47+D40+D35+D29+D23+D20+D5</f>
        <v>31390000</v>
      </c>
      <c r="E65" s="57">
        <f>E52+E47+E40+E35+E29+E23+E20+E5</f>
        <v>30450815</v>
      </c>
      <c r="F65" s="57">
        <f t="shared" si="0"/>
        <v>939185</v>
      </c>
      <c r="G65" s="58"/>
    </row>
    <row r="66" spans="1:7" ht="24.95" customHeight="1"/>
    <row r="67" spans="1:7" ht="24.95" customHeight="1"/>
    <row r="68" spans="1:7" ht="24.95" customHeight="1"/>
    <row r="69" spans="1:7" ht="24.95" customHeight="1"/>
    <row r="70" spans="1:7" ht="24.95" customHeight="1"/>
    <row r="71" spans="1:7" ht="24.95" customHeight="1"/>
    <row r="72" spans="1:7" ht="24.95" customHeight="1"/>
    <row r="73" spans="1:7" ht="24.95" customHeight="1"/>
    <row r="74" spans="1:7" ht="24.95" customHeight="1"/>
    <row r="75" spans="1:7" ht="24.95" customHeight="1"/>
    <row r="76" spans="1:7" ht="24.95" customHeight="1"/>
    <row r="77" spans="1:7" ht="24.95" customHeight="1"/>
    <row r="78" spans="1:7" ht="24.95" customHeight="1"/>
    <row r="79" spans="1:7" ht="24.95" customHeight="1"/>
    <row r="80" spans="1:7" ht="24.95" customHeight="1"/>
    <row r="81" ht="24.95" customHeight="1"/>
    <row r="82" ht="24.95" customHeight="1"/>
    <row r="83" ht="24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</sheetData>
  <mergeCells count="26">
    <mergeCell ref="B60:C60"/>
    <mergeCell ref="A65:C65"/>
    <mergeCell ref="D3:D4"/>
    <mergeCell ref="B41:C41"/>
    <mergeCell ref="A47:C47"/>
    <mergeCell ref="B48:C48"/>
    <mergeCell ref="A52:C52"/>
    <mergeCell ref="B53:C53"/>
    <mergeCell ref="B55:C55"/>
    <mergeCell ref="B24:C24"/>
    <mergeCell ref="A29:C29"/>
    <mergeCell ref="B30:C30"/>
    <mergeCell ref="A35:C35"/>
    <mergeCell ref="B36:C36"/>
    <mergeCell ref="A40:C40"/>
    <mergeCell ref="A23:C23"/>
    <mergeCell ref="A1:G1"/>
    <mergeCell ref="A3:C3"/>
    <mergeCell ref="E3:E4"/>
    <mergeCell ref="F3:F4"/>
    <mergeCell ref="G3:G4"/>
    <mergeCell ref="A5:C5"/>
    <mergeCell ref="B6:C6"/>
    <mergeCell ref="B14:C14"/>
    <mergeCell ref="A20:C20"/>
    <mergeCell ref="B21:C21"/>
  </mergeCells>
  <phoneticPr fontId="2" type="noConversion"/>
  <printOptions horizontalCentered="1"/>
  <pageMargins left="0.11811023622047245" right="0.11811023622047245" top="0.39370078740157483" bottom="0.39370078740157483" header="0.19685039370078741" footer="0.118110236220472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1"/>
  <sheetViews>
    <sheetView view="pageBreakPreview" zoomScaleNormal="100" zoomScaleSheetLayoutView="100" workbookViewId="0">
      <selection activeCell="F71" sqref="F71"/>
    </sheetView>
  </sheetViews>
  <sheetFormatPr defaultColWidth="10" defaultRowHeight="18" customHeight="1"/>
  <cols>
    <col min="1" max="2" width="3.625" style="59" customWidth="1"/>
    <col min="3" max="3" width="19.625" style="59" customWidth="1"/>
    <col min="4" max="6" width="12.625" style="59" customWidth="1"/>
    <col min="7" max="7" width="25.625" style="59" customWidth="1"/>
    <col min="8" max="8" width="11.125" style="59" bestFit="1" customWidth="1"/>
    <col min="9" max="16384" width="10" style="59"/>
  </cols>
  <sheetData>
    <row r="1" spans="1:7" ht="37.5" customHeight="1">
      <c r="A1" s="2" t="s">
        <v>148</v>
      </c>
      <c r="B1" s="2"/>
      <c r="C1" s="2"/>
      <c r="D1" s="2"/>
      <c r="E1" s="2"/>
      <c r="F1" s="2"/>
      <c r="G1" s="2"/>
    </row>
    <row r="2" spans="1:7" ht="24.95" customHeight="1" thickBot="1">
      <c r="A2" s="111" t="s">
        <v>161</v>
      </c>
      <c r="B2" s="60"/>
      <c r="C2" s="60"/>
      <c r="D2" s="60"/>
      <c r="E2" s="61"/>
      <c r="F2" s="61"/>
    </row>
    <row r="3" spans="1:7" ht="20.100000000000001" customHeight="1">
      <c r="A3" s="6" t="s">
        <v>0</v>
      </c>
      <c r="B3" s="7"/>
      <c r="C3" s="8"/>
      <c r="D3" s="9" t="s">
        <v>162</v>
      </c>
      <c r="E3" s="10" t="s">
        <v>163</v>
      </c>
      <c r="F3" s="10" t="s">
        <v>1</v>
      </c>
      <c r="G3" s="11" t="s">
        <v>146</v>
      </c>
    </row>
    <row r="4" spans="1:7" ht="20.100000000000001" customHeight="1">
      <c r="A4" s="12" t="s">
        <v>2</v>
      </c>
      <c r="B4" s="13" t="s">
        <v>3</v>
      </c>
      <c r="C4" s="13" t="s">
        <v>4</v>
      </c>
      <c r="D4" s="14"/>
      <c r="E4" s="14"/>
      <c r="F4" s="14"/>
      <c r="G4" s="15"/>
    </row>
    <row r="5" spans="1:7" ht="20.100000000000001" customHeight="1">
      <c r="A5" s="66" t="s">
        <v>60</v>
      </c>
      <c r="B5" s="67"/>
      <c r="C5" s="67"/>
      <c r="D5" s="68">
        <f>D6</f>
        <v>48606</v>
      </c>
      <c r="E5" s="68">
        <f>E6</f>
        <v>63750</v>
      </c>
      <c r="F5" s="68">
        <f>D5-E5</f>
        <v>-15144</v>
      </c>
      <c r="G5" s="48"/>
    </row>
    <row r="6" spans="1:7" ht="20.100000000000001" customHeight="1">
      <c r="A6" s="69"/>
      <c r="B6" s="70" t="s">
        <v>60</v>
      </c>
      <c r="C6" s="70"/>
      <c r="D6" s="71">
        <f>D7+D8+D9+D10</f>
        <v>48606</v>
      </c>
      <c r="E6" s="71">
        <f>E7+E8+E9+E10</f>
        <v>63750</v>
      </c>
      <c r="F6" s="71">
        <f t="shared" ref="F6:F59" si="0">D6-E6</f>
        <v>-15144</v>
      </c>
      <c r="G6" s="48"/>
    </row>
    <row r="7" spans="1:7" ht="20.100000000000001" customHeight="1">
      <c r="A7" s="72"/>
      <c r="B7" s="73"/>
      <c r="C7" s="73" t="s">
        <v>61</v>
      </c>
      <c r="D7" s="74">
        <v>30366</v>
      </c>
      <c r="E7" s="74">
        <v>47250</v>
      </c>
      <c r="F7" s="74">
        <f t="shared" si="0"/>
        <v>-16884</v>
      </c>
      <c r="G7" s="47"/>
    </row>
    <row r="8" spans="1:7" ht="20.100000000000001" customHeight="1">
      <c r="A8" s="72"/>
      <c r="B8" s="75"/>
      <c r="C8" s="76" t="s">
        <v>62</v>
      </c>
      <c r="D8" s="77">
        <v>14815</v>
      </c>
      <c r="E8" s="77">
        <v>12500</v>
      </c>
      <c r="F8" s="77">
        <f t="shared" si="0"/>
        <v>2315</v>
      </c>
      <c r="G8" s="47"/>
    </row>
    <row r="9" spans="1:7" ht="20.100000000000001" customHeight="1">
      <c r="A9" s="72"/>
      <c r="B9" s="75"/>
      <c r="C9" s="76" t="s">
        <v>63</v>
      </c>
      <c r="D9" s="77"/>
      <c r="E9" s="77"/>
      <c r="F9" s="77"/>
      <c r="G9" s="53"/>
    </row>
    <row r="10" spans="1:7" ht="20.100000000000001" customHeight="1">
      <c r="A10" s="72"/>
      <c r="B10" s="75"/>
      <c r="C10" s="76" t="s">
        <v>64</v>
      </c>
      <c r="D10" s="77">
        <v>3425</v>
      </c>
      <c r="E10" s="77">
        <v>4000</v>
      </c>
      <c r="F10" s="77">
        <f t="shared" si="0"/>
        <v>-575</v>
      </c>
      <c r="G10" s="47"/>
    </row>
    <row r="11" spans="1:7" ht="20.100000000000001" customHeight="1">
      <c r="A11" s="78" t="s">
        <v>65</v>
      </c>
      <c r="B11" s="70"/>
      <c r="C11" s="70"/>
      <c r="D11" s="71">
        <f>D12+D18</f>
        <v>5948289</v>
      </c>
      <c r="E11" s="71">
        <f>E12+E18</f>
        <v>5045256</v>
      </c>
      <c r="F11" s="71">
        <f t="shared" si="0"/>
        <v>903033</v>
      </c>
      <c r="G11" s="48"/>
    </row>
    <row r="12" spans="1:7" ht="20.100000000000001" customHeight="1">
      <c r="A12" s="69"/>
      <c r="B12" s="70" t="s">
        <v>66</v>
      </c>
      <c r="C12" s="70"/>
      <c r="D12" s="71">
        <f>D13+D14+D15+D16+D17</f>
        <v>3775594</v>
      </c>
      <c r="E12" s="71">
        <f>E13+E14+E15+E16+E17</f>
        <v>3759139</v>
      </c>
      <c r="F12" s="71">
        <f t="shared" si="0"/>
        <v>16455</v>
      </c>
      <c r="G12" s="48"/>
    </row>
    <row r="13" spans="1:7" ht="20.100000000000001" customHeight="1">
      <c r="A13" s="72"/>
      <c r="B13" s="76"/>
      <c r="C13" s="76" t="s">
        <v>67</v>
      </c>
      <c r="D13" s="77">
        <v>2000090</v>
      </c>
      <c r="E13" s="77">
        <v>1932753</v>
      </c>
      <c r="F13" s="77">
        <f t="shared" si="0"/>
        <v>67337</v>
      </c>
      <c r="G13" s="53"/>
    </row>
    <row r="14" spans="1:7" ht="20.100000000000001" customHeight="1">
      <c r="A14" s="72"/>
      <c r="B14" s="75"/>
      <c r="C14" s="76" t="s">
        <v>68</v>
      </c>
      <c r="D14" s="77">
        <v>449629</v>
      </c>
      <c r="E14" s="77">
        <v>454025</v>
      </c>
      <c r="F14" s="77">
        <f t="shared" si="0"/>
        <v>-4396</v>
      </c>
      <c r="G14" s="53"/>
    </row>
    <row r="15" spans="1:7" ht="20.100000000000001" customHeight="1">
      <c r="A15" s="72"/>
      <c r="B15" s="75"/>
      <c r="C15" s="76" t="s">
        <v>69</v>
      </c>
      <c r="D15" s="77">
        <v>64852</v>
      </c>
      <c r="E15" s="77">
        <v>57984</v>
      </c>
      <c r="F15" s="77">
        <f t="shared" si="0"/>
        <v>6868</v>
      </c>
      <c r="G15" s="79"/>
    </row>
    <row r="16" spans="1:7" ht="20.100000000000001" customHeight="1">
      <c r="A16" s="72"/>
      <c r="B16" s="75"/>
      <c r="C16" s="80" t="s">
        <v>64</v>
      </c>
      <c r="D16" s="71">
        <v>39572</v>
      </c>
      <c r="E16" s="71">
        <v>60960</v>
      </c>
      <c r="F16" s="71">
        <f t="shared" si="0"/>
        <v>-21388</v>
      </c>
      <c r="G16" s="81"/>
    </row>
    <row r="17" spans="1:7" ht="20.100000000000001" customHeight="1">
      <c r="A17" s="72"/>
      <c r="B17" s="82"/>
      <c r="C17" s="80" t="s">
        <v>70</v>
      </c>
      <c r="D17" s="71">
        <v>1221451</v>
      </c>
      <c r="E17" s="71">
        <v>1253417</v>
      </c>
      <c r="F17" s="71">
        <f t="shared" si="0"/>
        <v>-31966</v>
      </c>
      <c r="G17" s="83"/>
    </row>
    <row r="18" spans="1:7" ht="20.100000000000001" customHeight="1">
      <c r="A18" s="72"/>
      <c r="B18" s="67" t="s">
        <v>71</v>
      </c>
      <c r="C18" s="67"/>
      <c r="D18" s="68">
        <f>D19+D20+D21+D22+D23+D24+D25+D26</f>
        <v>2172695</v>
      </c>
      <c r="E18" s="68">
        <f>E19+E20+E21+E22+E23+E24+E25+E26</f>
        <v>1286117</v>
      </c>
      <c r="F18" s="68">
        <f t="shared" si="0"/>
        <v>886578</v>
      </c>
      <c r="G18" s="51"/>
    </row>
    <row r="19" spans="1:7" ht="20.100000000000001" customHeight="1">
      <c r="A19" s="72"/>
      <c r="B19" s="76"/>
      <c r="C19" s="76" t="s">
        <v>72</v>
      </c>
      <c r="D19" s="77">
        <v>428133</v>
      </c>
      <c r="E19" s="77">
        <v>53095</v>
      </c>
      <c r="F19" s="77">
        <f t="shared" si="0"/>
        <v>375038</v>
      </c>
      <c r="G19" s="53"/>
    </row>
    <row r="20" spans="1:7" ht="20.100000000000001" customHeight="1">
      <c r="A20" s="72"/>
      <c r="B20" s="75"/>
      <c r="C20" s="80" t="s">
        <v>73</v>
      </c>
      <c r="D20" s="71">
        <v>3434</v>
      </c>
      <c r="E20" s="71">
        <v>3480</v>
      </c>
      <c r="F20" s="71">
        <f t="shared" si="0"/>
        <v>-46</v>
      </c>
      <c r="G20" s="48"/>
    </row>
    <row r="21" spans="1:7" ht="20.100000000000001" customHeight="1">
      <c r="A21" s="72"/>
      <c r="B21" s="75"/>
      <c r="C21" s="82" t="s">
        <v>74</v>
      </c>
      <c r="D21" s="68">
        <v>26260</v>
      </c>
      <c r="E21" s="68">
        <v>26260</v>
      </c>
      <c r="F21" s="68"/>
      <c r="G21" s="51"/>
    </row>
    <row r="22" spans="1:7" ht="20.100000000000001" customHeight="1">
      <c r="A22" s="72"/>
      <c r="B22" s="75"/>
      <c r="C22" s="80" t="s">
        <v>75</v>
      </c>
      <c r="D22" s="71">
        <v>195244</v>
      </c>
      <c r="E22" s="71">
        <v>13000</v>
      </c>
      <c r="F22" s="71">
        <f t="shared" si="0"/>
        <v>182244</v>
      </c>
      <c r="G22" s="48"/>
    </row>
    <row r="23" spans="1:7" ht="20.100000000000001" customHeight="1">
      <c r="A23" s="72"/>
      <c r="B23" s="75"/>
      <c r="C23" s="76" t="s">
        <v>76</v>
      </c>
      <c r="D23" s="77">
        <v>237946</v>
      </c>
      <c r="E23" s="77">
        <v>261984</v>
      </c>
      <c r="F23" s="77">
        <f t="shared" si="0"/>
        <v>-24038</v>
      </c>
      <c r="G23" s="84"/>
    </row>
    <row r="24" spans="1:7" ht="20.100000000000001" customHeight="1">
      <c r="A24" s="72"/>
      <c r="B24" s="75"/>
      <c r="C24" s="76" t="s">
        <v>77</v>
      </c>
      <c r="D24" s="77">
        <v>1240825</v>
      </c>
      <c r="E24" s="77">
        <v>881038</v>
      </c>
      <c r="F24" s="77">
        <f t="shared" si="0"/>
        <v>359787</v>
      </c>
      <c r="G24" s="81"/>
    </row>
    <row r="25" spans="1:7" ht="20.100000000000001" customHeight="1">
      <c r="A25" s="72"/>
      <c r="B25" s="75"/>
      <c r="C25" s="76" t="s">
        <v>78</v>
      </c>
      <c r="D25" s="77">
        <v>40853</v>
      </c>
      <c r="E25" s="77">
        <v>47260</v>
      </c>
      <c r="F25" s="77">
        <f t="shared" si="0"/>
        <v>-6407</v>
      </c>
      <c r="G25" s="85"/>
    </row>
    <row r="26" spans="1:7" ht="20.100000000000001" customHeight="1">
      <c r="A26" s="86"/>
      <c r="B26" s="82"/>
      <c r="C26" s="80" t="s">
        <v>79</v>
      </c>
      <c r="D26" s="71"/>
      <c r="E26" s="71"/>
      <c r="F26" s="71"/>
      <c r="G26" s="48"/>
    </row>
    <row r="27" spans="1:7" ht="20.100000000000001" customHeight="1">
      <c r="A27" s="78" t="s">
        <v>80</v>
      </c>
      <c r="B27" s="70"/>
      <c r="C27" s="70"/>
      <c r="D27" s="71">
        <f>D28+D32</f>
        <v>2395262</v>
      </c>
      <c r="E27" s="71">
        <f>E28+E32</f>
        <v>2451612</v>
      </c>
      <c r="F27" s="71">
        <f t="shared" si="0"/>
        <v>-56350</v>
      </c>
      <c r="G27" s="48"/>
    </row>
    <row r="28" spans="1:7" ht="20.100000000000001" customHeight="1">
      <c r="A28" s="69"/>
      <c r="B28" s="70" t="s">
        <v>81</v>
      </c>
      <c r="C28" s="70"/>
      <c r="D28" s="71">
        <f>D29+D30+D31</f>
        <v>697337</v>
      </c>
      <c r="E28" s="71">
        <f>E29+E30+E31</f>
        <v>1002500</v>
      </c>
      <c r="F28" s="71">
        <f t="shared" si="0"/>
        <v>-305163</v>
      </c>
      <c r="G28" s="48"/>
    </row>
    <row r="29" spans="1:7" ht="20.100000000000001" customHeight="1">
      <c r="A29" s="72"/>
      <c r="B29" s="75"/>
      <c r="C29" s="76" t="s">
        <v>82</v>
      </c>
      <c r="D29" s="77"/>
      <c r="E29" s="77"/>
      <c r="F29" s="77"/>
      <c r="G29" s="87"/>
    </row>
    <row r="30" spans="1:7" ht="20.100000000000001" customHeight="1">
      <c r="A30" s="72"/>
      <c r="B30" s="75"/>
      <c r="C30" s="76" t="s">
        <v>83</v>
      </c>
      <c r="D30" s="77">
        <v>697337</v>
      </c>
      <c r="E30" s="77">
        <v>1002500</v>
      </c>
      <c r="F30" s="77">
        <f t="shared" si="0"/>
        <v>-305163</v>
      </c>
      <c r="G30" s="53"/>
    </row>
    <row r="31" spans="1:7" ht="20.100000000000001" customHeight="1">
      <c r="A31" s="72"/>
      <c r="B31" s="82"/>
      <c r="C31" s="80" t="s">
        <v>84</v>
      </c>
      <c r="D31" s="71"/>
      <c r="E31" s="71"/>
      <c r="F31" s="71"/>
      <c r="G31" s="48"/>
    </row>
    <row r="32" spans="1:7" ht="20.100000000000001" customHeight="1">
      <c r="A32" s="72"/>
      <c r="B32" s="67" t="s">
        <v>85</v>
      </c>
      <c r="C32" s="67"/>
      <c r="D32" s="68">
        <f>D33+D34</f>
        <v>1697925</v>
      </c>
      <c r="E32" s="68">
        <f>E33+E34</f>
        <v>1449112</v>
      </c>
      <c r="F32" s="68">
        <f t="shared" si="0"/>
        <v>248813</v>
      </c>
      <c r="G32" s="51"/>
    </row>
    <row r="33" spans="1:8" ht="20.100000000000001" customHeight="1">
      <c r="A33" s="72"/>
      <c r="B33" s="75"/>
      <c r="C33" s="75" t="s">
        <v>86</v>
      </c>
      <c r="D33" s="88">
        <v>1697706</v>
      </c>
      <c r="E33" s="88">
        <v>1448500</v>
      </c>
      <c r="F33" s="88">
        <f t="shared" si="0"/>
        <v>249206</v>
      </c>
      <c r="G33" s="53"/>
    </row>
    <row r="34" spans="1:8" ht="20.100000000000001" customHeight="1">
      <c r="A34" s="72"/>
      <c r="B34" s="75"/>
      <c r="C34" s="76" t="s">
        <v>87</v>
      </c>
      <c r="D34" s="77">
        <v>219</v>
      </c>
      <c r="E34" s="77">
        <v>612</v>
      </c>
      <c r="F34" s="77">
        <f t="shared" si="0"/>
        <v>-393</v>
      </c>
      <c r="G34" s="89"/>
    </row>
    <row r="35" spans="1:8" ht="20.100000000000001" customHeight="1">
      <c r="A35" s="90" t="s">
        <v>88</v>
      </c>
      <c r="B35" s="91"/>
      <c r="C35" s="91"/>
      <c r="D35" s="71">
        <f>D36</f>
        <v>22382741</v>
      </c>
      <c r="E35" s="71">
        <f>E36</f>
        <v>22506661</v>
      </c>
      <c r="F35" s="71">
        <f t="shared" si="0"/>
        <v>-123920</v>
      </c>
      <c r="G35" s="48"/>
    </row>
    <row r="36" spans="1:8" ht="20.100000000000001" customHeight="1">
      <c r="A36" s="92"/>
      <c r="B36" s="93" t="s">
        <v>89</v>
      </c>
      <c r="C36" s="93"/>
      <c r="D36" s="94">
        <f>D37+D38+D39+D40+D41+D42+D43</f>
        <v>22382741</v>
      </c>
      <c r="E36" s="94">
        <f>E37+E38+E39+E40+E41+E42+E43</f>
        <v>22506661</v>
      </c>
      <c r="F36" s="94">
        <f t="shared" si="0"/>
        <v>-123920</v>
      </c>
      <c r="G36" s="48"/>
    </row>
    <row r="37" spans="1:8" ht="20.100000000000001" customHeight="1">
      <c r="A37" s="95"/>
      <c r="B37" s="96"/>
      <c r="C37" s="97" t="s">
        <v>90</v>
      </c>
      <c r="D37" s="77">
        <v>3267119</v>
      </c>
      <c r="E37" s="77">
        <v>3565223</v>
      </c>
      <c r="F37" s="77">
        <f t="shared" si="0"/>
        <v>-298104</v>
      </c>
      <c r="G37" s="53"/>
    </row>
    <row r="38" spans="1:8" ht="20.100000000000001" customHeight="1">
      <c r="A38" s="95"/>
      <c r="B38" s="98"/>
      <c r="C38" s="99" t="s">
        <v>91</v>
      </c>
      <c r="D38" s="71">
        <v>18375382</v>
      </c>
      <c r="E38" s="71">
        <v>18911610</v>
      </c>
      <c r="F38" s="71">
        <f t="shared" si="0"/>
        <v>-536228</v>
      </c>
      <c r="G38" s="48"/>
    </row>
    <row r="39" spans="1:8" ht="20.100000000000001" customHeight="1">
      <c r="A39" s="95"/>
      <c r="B39" s="98"/>
      <c r="C39" s="97" t="s">
        <v>154</v>
      </c>
      <c r="D39" s="77">
        <v>13662</v>
      </c>
      <c r="E39" s="77"/>
      <c r="F39" s="77">
        <f t="shared" si="0"/>
        <v>13662</v>
      </c>
      <c r="G39" s="100"/>
    </row>
    <row r="40" spans="1:8" ht="20.100000000000001" customHeight="1">
      <c r="A40" s="95"/>
      <c r="B40" s="98"/>
      <c r="C40" s="97" t="s">
        <v>92</v>
      </c>
      <c r="D40" s="77">
        <v>514578</v>
      </c>
      <c r="E40" s="77">
        <v>29828</v>
      </c>
      <c r="F40" s="77">
        <f t="shared" si="0"/>
        <v>484750</v>
      </c>
      <c r="G40" s="53"/>
    </row>
    <row r="41" spans="1:8" ht="20.100000000000001" customHeight="1">
      <c r="A41" s="95"/>
      <c r="B41" s="98"/>
      <c r="C41" s="97" t="s">
        <v>93</v>
      </c>
      <c r="D41" s="77">
        <v>212000</v>
      </c>
      <c r="E41" s="77"/>
      <c r="F41" s="77">
        <f t="shared" si="0"/>
        <v>212000</v>
      </c>
      <c r="G41" s="101"/>
    </row>
    <row r="42" spans="1:8" ht="20.100000000000001" customHeight="1">
      <c r="A42" s="95"/>
      <c r="B42" s="98"/>
      <c r="C42" s="97" t="s">
        <v>94</v>
      </c>
      <c r="D42" s="77"/>
      <c r="E42" s="77"/>
      <c r="F42" s="77"/>
      <c r="G42" s="102"/>
      <c r="H42" s="62"/>
    </row>
    <row r="43" spans="1:8" ht="20.100000000000001" customHeight="1">
      <c r="A43" s="95"/>
      <c r="B43" s="98"/>
      <c r="C43" s="97" t="s">
        <v>95</v>
      </c>
      <c r="D43" s="77"/>
      <c r="E43" s="77"/>
      <c r="F43" s="77"/>
      <c r="G43" s="53"/>
      <c r="H43" s="62"/>
    </row>
    <row r="44" spans="1:8" ht="20.100000000000001" customHeight="1">
      <c r="A44" s="78" t="s">
        <v>96</v>
      </c>
      <c r="B44" s="70"/>
      <c r="C44" s="70"/>
      <c r="D44" s="71"/>
      <c r="E44" s="71"/>
      <c r="F44" s="71"/>
      <c r="G44" s="48"/>
    </row>
    <row r="45" spans="1:8" ht="20.100000000000001" customHeight="1">
      <c r="A45" s="69"/>
      <c r="B45" s="70" t="s">
        <v>97</v>
      </c>
      <c r="C45" s="70"/>
      <c r="D45" s="71"/>
      <c r="E45" s="71"/>
      <c r="F45" s="71"/>
      <c r="G45" s="48"/>
    </row>
    <row r="46" spans="1:8" ht="20.100000000000001" customHeight="1">
      <c r="A46" s="72"/>
      <c r="B46" s="76"/>
      <c r="C46" s="82" t="s">
        <v>98</v>
      </c>
      <c r="D46" s="71"/>
      <c r="E46" s="71"/>
      <c r="F46" s="71"/>
      <c r="G46" s="48"/>
    </row>
    <row r="47" spans="1:8" ht="20.100000000000001" customHeight="1">
      <c r="A47" s="72"/>
      <c r="B47" s="75"/>
      <c r="C47" s="82" t="s">
        <v>99</v>
      </c>
      <c r="D47" s="68"/>
      <c r="E47" s="68"/>
      <c r="F47" s="68"/>
      <c r="G47" s="51"/>
    </row>
    <row r="48" spans="1:8" ht="20.100000000000001" customHeight="1">
      <c r="A48" s="86"/>
      <c r="B48" s="82"/>
      <c r="C48" s="82" t="s">
        <v>100</v>
      </c>
      <c r="D48" s="68"/>
      <c r="E48" s="68"/>
      <c r="F48" s="68"/>
      <c r="G48" s="51"/>
    </row>
    <row r="49" spans="1:8" ht="20.100000000000001" customHeight="1">
      <c r="A49" s="78" t="s">
        <v>101</v>
      </c>
      <c r="B49" s="70"/>
      <c r="C49" s="70"/>
      <c r="D49" s="71"/>
      <c r="E49" s="71"/>
      <c r="F49" s="71"/>
      <c r="G49" s="48"/>
    </row>
    <row r="50" spans="1:8" ht="20.100000000000001" customHeight="1">
      <c r="A50" s="69"/>
      <c r="B50" s="70" t="s">
        <v>102</v>
      </c>
      <c r="C50" s="70"/>
      <c r="D50" s="71"/>
      <c r="E50" s="71"/>
      <c r="F50" s="71"/>
      <c r="G50" s="48"/>
    </row>
    <row r="51" spans="1:8" ht="20.100000000000001" customHeight="1">
      <c r="A51" s="72"/>
      <c r="B51" s="76"/>
      <c r="C51" s="80" t="s">
        <v>103</v>
      </c>
      <c r="D51" s="71"/>
      <c r="E51" s="71"/>
      <c r="F51" s="71"/>
      <c r="G51" s="48"/>
    </row>
    <row r="52" spans="1:8" ht="20.100000000000001" customHeight="1">
      <c r="A52" s="78" t="s">
        <v>104</v>
      </c>
      <c r="B52" s="70"/>
      <c r="C52" s="70"/>
      <c r="D52" s="71"/>
      <c r="E52" s="71"/>
      <c r="F52" s="71"/>
      <c r="G52" s="48"/>
    </row>
    <row r="53" spans="1:8" ht="20.100000000000001" customHeight="1">
      <c r="A53" s="69"/>
      <c r="B53" s="70" t="s">
        <v>105</v>
      </c>
      <c r="C53" s="70"/>
      <c r="D53" s="71"/>
      <c r="E53" s="71"/>
      <c r="F53" s="71"/>
      <c r="G53" s="48"/>
    </row>
    <row r="54" spans="1:8" ht="20.100000000000001" customHeight="1">
      <c r="A54" s="72"/>
      <c r="B54" s="76"/>
      <c r="C54" s="80" t="s">
        <v>106</v>
      </c>
      <c r="D54" s="71"/>
      <c r="E54" s="71"/>
      <c r="F54" s="71"/>
      <c r="G54" s="48"/>
    </row>
    <row r="55" spans="1:8" ht="20.100000000000001" customHeight="1">
      <c r="A55" s="72"/>
      <c r="B55" s="75"/>
      <c r="C55" s="80" t="s">
        <v>107</v>
      </c>
      <c r="D55" s="71"/>
      <c r="E55" s="71"/>
      <c r="F55" s="71"/>
      <c r="G55" s="48"/>
    </row>
    <row r="56" spans="1:8" ht="20.100000000000001" customHeight="1">
      <c r="A56" s="86"/>
      <c r="B56" s="82"/>
      <c r="C56" s="103" t="s">
        <v>155</v>
      </c>
      <c r="D56" s="71"/>
      <c r="E56" s="71"/>
      <c r="F56" s="71"/>
      <c r="G56" s="48"/>
    </row>
    <row r="57" spans="1:8" ht="20.100000000000001" customHeight="1">
      <c r="A57" s="78" t="s">
        <v>108</v>
      </c>
      <c r="B57" s="70"/>
      <c r="C57" s="70"/>
      <c r="D57" s="71"/>
      <c r="E57" s="71"/>
      <c r="F57" s="71"/>
      <c r="G57" s="48"/>
    </row>
    <row r="58" spans="1:8" ht="20.100000000000001" customHeight="1">
      <c r="A58" s="69"/>
      <c r="B58" s="70" t="s">
        <v>109</v>
      </c>
      <c r="C58" s="70"/>
      <c r="D58" s="71"/>
      <c r="E58" s="71"/>
      <c r="F58" s="71"/>
      <c r="G58" s="48"/>
    </row>
    <row r="59" spans="1:8" ht="20.100000000000001" customHeight="1">
      <c r="A59" s="72"/>
      <c r="B59" s="75"/>
      <c r="C59" s="75" t="s">
        <v>109</v>
      </c>
      <c r="D59" s="88"/>
      <c r="E59" s="88"/>
      <c r="F59" s="88"/>
      <c r="G59" s="52"/>
    </row>
    <row r="60" spans="1:8" ht="20.100000000000001" customHeight="1">
      <c r="A60" s="78" t="s">
        <v>110</v>
      </c>
      <c r="B60" s="70"/>
      <c r="C60" s="70"/>
      <c r="D60" s="71">
        <f>D61</f>
        <v>13000</v>
      </c>
      <c r="E60" s="71">
        <f>E61</f>
        <v>25450</v>
      </c>
      <c r="F60" s="71">
        <f t="shared" ref="F60:F69" si="1">D60-E60</f>
        <v>-12450</v>
      </c>
      <c r="G60" s="48"/>
    </row>
    <row r="61" spans="1:8" ht="20.100000000000001" customHeight="1">
      <c r="A61" s="69"/>
      <c r="B61" s="70" t="s">
        <v>111</v>
      </c>
      <c r="C61" s="70"/>
      <c r="D61" s="71">
        <f>D62+D63+D64+D65</f>
        <v>13000</v>
      </c>
      <c r="E61" s="71">
        <f>E62+E63+E64+E65</f>
        <v>25450</v>
      </c>
      <c r="F61" s="71">
        <f t="shared" si="1"/>
        <v>-12450</v>
      </c>
      <c r="G61" s="48"/>
    </row>
    <row r="62" spans="1:8" ht="20.100000000000001" customHeight="1">
      <c r="A62" s="72"/>
      <c r="B62" s="76"/>
      <c r="C62" s="80" t="s">
        <v>112</v>
      </c>
      <c r="D62" s="71"/>
      <c r="E62" s="71"/>
      <c r="F62" s="71"/>
      <c r="G62" s="48"/>
    </row>
    <row r="63" spans="1:8" ht="20.100000000000001" customHeight="1">
      <c r="A63" s="72"/>
      <c r="B63" s="75"/>
      <c r="C63" s="80" t="s">
        <v>113</v>
      </c>
      <c r="D63" s="71"/>
      <c r="E63" s="71"/>
      <c r="F63" s="71"/>
      <c r="G63" s="48"/>
    </row>
    <row r="64" spans="1:8" ht="20.100000000000001" customHeight="1">
      <c r="A64" s="72"/>
      <c r="B64" s="75"/>
      <c r="C64" s="80" t="s">
        <v>114</v>
      </c>
      <c r="D64" s="71">
        <v>13000</v>
      </c>
      <c r="E64" s="71">
        <v>13000</v>
      </c>
      <c r="F64" s="71"/>
      <c r="G64" s="104"/>
      <c r="H64" s="63"/>
    </row>
    <row r="65" spans="1:7" ht="20.100000000000001" customHeight="1">
      <c r="A65" s="72"/>
      <c r="B65" s="75"/>
      <c r="C65" s="76" t="s">
        <v>115</v>
      </c>
      <c r="D65" s="77"/>
      <c r="E65" s="77">
        <v>12450</v>
      </c>
      <c r="F65" s="77">
        <f t="shared" si="1"/>
        <v>-12450</v>
      </c>
      <c r="G65" s="105"/>
    </row>
    <row r="66" spans="1:7" ht="20.100000000000001" customHeight="1">
      <c r="A66" s="78" t="s">
        <v>116</v>
      </c>
      <c r="B66" s="70"/>
      <c r="C66" s="70"/>
      <c r="D66" s="71">
        <f>D67</f>
        <v>602102</v>
      </c>
      <c r="E66" s="71">
        <f>E67</f>
        <v>358086</v>
      </c>
      <c r="F66" s="71">
        <f t="shared" si="1"/>
        <v>244016</v>
      </c>
      <c r="G66" s="48"/>
    </row>
    <row r="67" spans="1:7" ht="20.100000000000001" customHeight="1">
      <c r="A67" s="69"/>
      <c r="B67" s="70" t="s">
        <v>117</v>
      </c>
      <c r="C67" s="70"/>
      <c r="D67" s="71">
        <f>SUM(D68:D68)</f>
        <v>602102</v>
      </c>
      <c r="E67" s="71">
        <f>SUM(E68:E68)</f>
        <v>358086</v>
      </c>
      <c r="F67" s="71">
        <f t="shared" si="1"/>
        <v>244016</v>
      </c>
      <c r="G67" s="48"/>
    </row>
    <row r="68" spans="1:7" ht="20.100000000000001" customHeight="1">
      <c r="A68" s="72"/>
      <c r="B68" s="76"/>
      <c r="C68" s="76" t="s">
        <v>117</v>
      </c>
      <c r="D68" s="77">
        <v>602102</v>
      </c>
      <c r="E68" s="77">
        <v>358086</v>
      </c>
      <c r="F68" s="77">
        <f t="shared" si="1"/>
        <v>244016</v>
      </c>
      <c r="G68" s="53"/>
    </row>
    <row r="69" spans="1:7" ht="20.100000000000001" customHeight="1" thickBot="1">
      <c r="A69" s="106" t="s">
        <v>118</v>
      </c>
      <c r="B69" s="107"/>
      <c r="C69" s="108"/>
      <c r="D69" s="109">
        <f>D66+D60+D57+D52+D49+D44+D35+D27+D11+D5</f>
        <v>31390000</v>
      </c>
      <c r="E69" s="109">
        <f>E66+E60+E57+E52+E49+E44+E35+E27+E11+E5</f>
        <v>30450815</v>
      </c>
      <c r="F69" s="109">
        <f t="shared" si="1"/>
        <v>939185</v>
      </c>
      <c r="G69" s="110"/>
    </row>
    <row r="70" spans="1:7" ht="18" customHeight="1">
      <c r="D70" s="64"/>
    </row>
    <row r="71" spans="1:7" ht="18" customHeight="1">
      <c r="D71" s="65"/>
    </row>
  </sheetData>
  <mergeCells count="29">
    <mergeCell ref="A60:C60"/>
    <mergeCell ref="B61:C61"/>
    <mergeCell ref="A66:C66"/>
    <mergeCell ref="B67:C67"/>
    <mergeCell ref="A69:C69"/>
    <mergeCell ref="B58:C58"/>
    <mergeCell ref="B28:C28"/>
    <mergeCell ref="B32:C32"/>
    <mergeCell ref="A35:C35"/>
    <mergeCell ref="B36:C36"/>
    <mergeCell ref="A44:C44"/>
    <mergeCell ref="B45:C45"/>
    <mergeCell ref="A49:C49"/>
    <mergeCell ref="B50:C50"/>
    <mergeCell ref="A52:C52"/>
    <mergeCell ref="B53:C53"/>
    <mergeCell ref="A57:C57"/>
    <mergeCell ref="A27:C27"/>
    <mergeCell ref="A1:G1"/>
    <mergeCell ref="A3:C3"/>
    <mergeCell ref="E3:E4"/>
    <mergeCell ref="F3:F4"/>
    <mergeCell ref="G3:G4"/>
    <mergeCell ref="A5:C5"/>
    <mergeCell ref="B6:C6"/>
    <mergeCell ref="A11:C11"/>
    <mergeCell ref="B12:C12"/>
    <mergeCell ref="B18:C18"/>
    <mergeCell ref="D3:D4"/>
  </mergeCells>
  <phoneticPr fontId="2" type="noConversion"/>
  <printOptions horizontalCentered="1"/>
  <pageMargins left="0.11811023622047245" right="0.11811023622047245" top="0.39370078740157483" bottom="0.39370078740157483" header="0.19685039370078741" footer="0.11811023622047245"/>
  <pageSetup paperSize="9" fitToHeight="0" orientation="portrait" r:id="rId1"/>
  <headerFooter alignWithMargins="0"/>
  <colBreaks count="1" manualBreakCount="1">
    <brk id="7" max="6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7</vt:i4>
      </vt:variant>
    </vt:vector>
  </HeadingPairs>
  <TitlesOfParts>
    <vt:vector size="12" baseType="lpstr">
      <vt:lpstr>표지</vt:lpstr>
      <vt:lpstr>예산총칙</vt:lpstr>
      <vt:lpstr>세입.세출예산 총괄표</vt:lpstr>
      <vt:lpstr>세입예산명세서</vt:lpstr>
      <vt:lpstr>세출예산명세서</vt:lpstr>
      <vt:lpstr>'세입.세출예산 총괄표'!Print_Area</vt:lpstr>
      <vt:lpstr>세입예산명세서!Print_Area</vt:lpstr>
      <vt:lpstr>세출예산명세서!Print_Area</vt:lpstr>
      <vt:lpstr>예산총칙!Print_Area</vt:lpstr>
      <vt:lpstr>표지!Print_Area</vt:lpstr>
      <vt:lpstr>세입예산명세서!Print_Titles</vt:lpstr>
      <vt:lpstr>세출예산명세서!Print_Titles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2018-02-09T02:49:44Z</cp:lastPrinted>
  <dcterms:created xsi:type="dcterms:W3CDTF">2017-02-15T05:30:17Z</dcterms:created>
  <dcterms:modified xsi:type="dcterms:W3CDTF">2018-02-09T04:11:48Z</dcterms:modified>
</cp:coreProperties>
</file>