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395" windowHeight="12210" tabRatio="1000"/>
  </bookViews>
  <sheets>
    <sheet name="체험학습 4.27 백운산 자연휴양림" sheetId="1" r:id="rId1"/>
    <sheet name="Sheet1" sheetId="4" r:id="rId2"/>
  </sheets>
  <definedNames>
    <definedName name="_xlnm.Print_Area" localSheetId="0">'체험학습 4.27 백운산 자연휴양림'!$A$1:$S$26</definedName>
    <definedName name="_xlnm.Print_Area">#REF!</definedName>
  </definedNames>
  <calcPr calcId="152511"/>
</workbook>
</file>

<file path=xl/calcChain.xml><?xml version="1.0" encoding="utf-8"?>
<calcChain xmlns="http://schemas.openxmlformats.org/spreadsheetml/2006/main">
  <c r="G23" i="1" l="1"/>
  <c r="B23" i="1"/>
  <c r="K22" i="1"/>
  <c r="K21" i="1"/>
  <c r="I20" i="1"/>
  <c r="K20" i="1" s="1"/>
  <c r="K19" i="1"/>
  <c r="D19" i="1"/>
  <c r="D23" i="1" s="1"/>
  <c r="C19" i="1"/>
  <c r="C23" i="1" s="1"/>
  <c r="I18" i="1"/>
  <c r="C18" i="1"/>
  <c r="S17" i="1"/>
  <c r="G17" i="1"/>
  <c r="K17" i="1" s="1"/>
  <c r="L17" i="1" s="1"/>
  <c r="M17" i="1" s="1"/>
  <c r="D17" i="1"/>
  <c r="O16" i="1"/>
  <c r="S16" i="1" s="1"/>
  <c r="S18" i="1" s="1"/>
  <c r="K16" i="1"/>
  <c r="G16" i="1"/>
  <c r="D16" i="1"/>
  <c r="D18" i="1" s="1"/>
  <c r="D8" i="1"/>
  <c r="B7" i="1" s="1"/>
  <c r="F6" i="1"/>
  <c r="D6" i="1"/>
  <c r="F5" i="1"/>
  <c r="D5" i="1"/>
  <c r="B5" i="1" s="1"/>
  <c r="B6" i="1" l="1"/>
  <c r="K18" i="1"/>
  <c r="D24" i="1"/>
  <c r="C24" i="1"/>
  <c r="K23" i="1"/>
  <c r="K24" i="1"/>
  <c r="L16" i="1"/>
  <c r="I23" i="1"/>
  <c r="I24" i="1" s="1"/>
  <c r="L18" i="1" l="1"/>
  <c r="L24" i="1" s="1"/>
  <c r="M16" i="1"/>
  <c r="M18" i="1" s="1"/>
  <c r="M24" i="1" s="1"/>
</calcChain>
</file>

<file path=xl/comments1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sharedStrings.xml><?xml version="1.0" encoding="utf-8"?>
<sst xmlns="http://schemas.openxmlformats.org/spreadsheetml/2006/main" count="65" uniqueCount="46">
  <si>
    <t>*인솔교사- 학교비 여비교통비</t>
  </si>
  <si>
    <t>지    출    액</t>
  </si>
  <si>
    <t>차량비
(지원금원아)</t>
  </si>
  <si>
    <t xml:space="preserve">   ▣ 재적 </t>
  </si>
  <si>
    <t>(금액단위 : 원)</t>
  </si>
  <si>
    <t xml:space="preserve">  지원금 원아</t>
  </si>
  <si>
    <t>1. 기    간 : 2018.  4. 27.(1일)</t>
  </si>
  <si>
    <t>*</t>
  </si>
  <si>
    <t>비고</t>
  </si>
  <si>
    <t>환불</t>
  </si>
  <si>
    <t>식비</t>
  </si>
  <si>
    <t>차량비</t>
  </si>
  <si>
    <t>=</t>
  </si>
  <si>
    <t>입장료</t>
  </si>
  <si>
    <t>잔액</t>
  </si>
  <si>
    <t>)</t>
  </si>
  <si>
    <t>일비</t>
  </si>
  <si>
    <t>불참</t>
  </si>
  <si>
    <t>징수액</t>
  </si>
  <si>
    <t>구분</t>
  </si>
  <si>
    <t>인원</t>
  </si>
  <si>
    <t>4. 인솔교사 : 18명</t>
  </si>
  <si>
    <t xml:space="preserve">   ▣ 재적 세부현황</t>
  </si>
  <si>
    <t xml:space="preserve"> 차량비
(지원금원아)</t>
  </si>
  <si>
    <t>*학생- 수익자부담경비</t>
  </si>
  <si>
    <t xml:space="preserve">3. 학생참가인원:   </t>
  </si>
  <si>
    <t>정규원아</t>
  </si>
  <si>
    <t>수  입  액</t>
  </si>
  <si>
    <t>지 출 내 역</t>
  </si>
  <si>
    <t>6. 선정방식</t>
  </si>
  <si>
    <t xml:space="preserve">(정규원아 </t>
  </si>
  <si>
    <t>금액(인)</t>
  </si>
  <si>
    <t xml:space="preserve">   ▣ 불참</t>
  </si>
  <si>
    <t>/지원금원아</t>
  </si>
  <si>
    <t>교  사</t>
  </si>
  <si>
    <t>소  계</t>
  </si>
  <si>
    <t>7. 정산내역</t>
  </si>
  <si>
    <t>금  액</t>
  </si>
  <si>
    <t>(정규원아</t>
  </si>
  <si>
    <t>차량비(원아)</t>
  </si>
  <si>
    <t>총  계</t>
  </si>
  <si>
    <t>항   목</t>
  </si>
  <si>
    <t>5. 수행업체 : (유)명성고속관광 - 5대</t>
  </si>
  <si>
    <t xml:space="preserve">   - (유)명성고속관광 : S2B전자계약</t>
  </si>
  <si>
    <t>2. 장    소 : 광양시 백운산 휴양림</t>
  </si>
  <si>
    <t>2018학년도 4월 현장체험학습비 정산서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</si>
</sst>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#,##0&quot;명&quot;"/>
    <numFmt numFmtId="177" formatCode="#,##0&quot;원&quot;"/>
    <numFmt numFmtId="178" formatCode="#,##0_ "/>
  </numFmts>
  <fonts count="16">
    <font>
      <sz val="10"/>
      <color rgb="FF000000"/>
      <name val="굴림"/>
    </font>
    <font>
      <sz val="11"/>
      <color rgb="FF000000"/>
      <name val="돋움"/>
      <family val="3"/>
      <charset val="129"/>
    </font>
    <font>
      <sz val="10"/>
      <color rgb="FF000000"/>
      <name val="HY강M"/>
      <family val="3"/>
      <charset val="129"/>
    </font>
    <font>
      <sz val="10"/>
      <color rgb="FF000000"/>
      <name val="바탕체"/>
      <family val="1"/>
      <charset val="129"/>
    </font>
    <font>
      <sz val="11"/>
      <color rgb="FF000000"/>
      <name val="바탕체"/>
      <family val="1"/>
      <charset val="129"/>
    </font>
    <font>
      <b/>
      <sz val="11"/>
      <color rgb="FF000000"/>
      <name val="바탕체"/>
      <family val="1"/>
      <charset val="129"/>
    </font>
    <font>
      <sz val="9"/>
      <color rgb="FF000000"/>
      <name val="굴림"/>
      <family val="3"/>
      <charset val="129"/>
    </font>
    <font>
      <sz val="9"/>
      <color rgb="FF000000"/>
      <name val="바탕체"/>
      <family val="1"/>
      <charset val="129"/>
    </font>
    <font>
      <sz val="9"/>
      <color rgb="FF000000"/>
      <name val="HY강M"/>
      <family val="3"/>
      <charset val="129"/>
    </font>
    <font>
      <b/>
      <sz val="9"/>
      <color rgb="FF000000"/>
      <name val="바탕체"/>
      <family val="1"/>
      <charset val="129"/>
    </font>
    <font>
      <b/>
      <u/>
      <sz val="24"/>
      <color rgb="FF000000"/>
      <name val="HY강M"/>
      <family val="3"/>
      <charset val="129"/>
    </font>
    <font>
      <b/>
      <sz val="9"/>
      <color indexed="64"/>
      <name val="Tahoma"/>
      <family val="2"/>
    </font>
    <font>
      <sz val="9"/>
      <color indexed="64"/>
      <name val="Tahoma"/>
      <family val="2"/>
    </font>
    <font>
      <sz val="9"/>
      <color indexed="64"/>
      <name val="돋움"/>
      <family val="3"/>
      <charset val="129"/>
    </font>
    <font>
      <b/>
      <sz val="9"/>
      <color indexed="64"/>
      <name val="돋움"/>
      <family val="3"/>
      <charset val="129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CCFFFF"/>
        <bgColor auto="1"/>
      </patternFill>
    </fill>
  </fills>
  <borders count="4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>
      <alignment vertical="center"/>
    </xf>
  </cellStyleXfs>
  <cellXfs count="142">
    <xf numFmtId="0" fontId="0" fillId="0" borderId="0" xfId="0" applyNumberFormat="1">
      <alignment vertical="center"/>
    </xf>
    <xf numFmtId="0" fontId="2" fillId="0" borderId="0" xfId="1" applyNumberFormat="1" applyFont="1">
      <alignment vertical="center"/>
    </xf>
    <xf numFmtId="3" fontId="2" fillId="0" borderId="0" xfId="1" applyNumberFormat="1" applyFont="1" applyAlignment="1">
      <alignment horizontal="right" vertical="center"/>
    </xf>
    <xf numFmtId="3" fontId="2" fillId="0" borderId="0" xfId="1" applyNumberFormat="1" applyFont="1">
      <alignment vertical="center"/>
    </xf>
    <xf numFmtId="0" fontId="3" fillId="0" borderId="0" xfId="1" applyNumberFormat="1" applyFont="1">
      <alignment vertical="center"/>
    </xf>
    <xf numFmtId="3" fontId="3" fillId="0" borderId="0" xfId="1" applyNumberFormat="1" applyFont="1" applyAlignment="1">
      <alignment horizontal="right" vertical="center"/>
    </xf>
    <xf numFmtId="3" fontId="3" fillId="0" borderId="0" xfId="1" applyNumberFormat="1" applyFont="1">
      <alignment vertical="center"/>
    </xf>
    <xf numFmtId="3" fontId="3" fillId="2" borderId="1" xfId="2" applyNumberFormat="1" applyFont="1" applyFill="1" applyBorder="1" applyAlignment="1">
      <alignment horizontal="right" vertical="center"/>
    </xf>
    <xf numFmtId="3" fontId="3" fillId="2" borderId="1" xfId="2" applyNumberFormat="1" applyFont="1" applyFill="1" applyBorder="1" applyAlignment="1">
      <alignment vertical="center"/>
    </xf>
    <xf numFmtId="3" fontId="3" fillId="2" borderId="2" xfId="2" applyNumberFormat="1" applyFont="1" applyFill="1" applyBorder="1" applyAlignment="1">
      <alignment horizontal="center" vertical="center"/>
    </xf>
    <xf numFmtId="41" fontId="3" fillId="0" borderId="3" xfId="2" applyNumberFormat="1" applyFont="1" applyBorder="1" applyAlignment="1">
      <alignment horizontal="right" vertical="center"/>
    </xf>
    <xf numFmtId="41" fontId="3" fillId="0" borderId="4" xfId="2" applyNumberFormat="1" applyFont="1" applyBorder="1" applyAlignment="1">
      <alignment horizontal="center" vertical="center"/>
    </xf>
    <xf numFmtId="41" fontId="3" fillId="0" borderId="0" xfId="2" applyNumberFormat="1" applyFont="1">
      <alignment vertical="center"/>
    </xf>
    <xf numFmtId="41" fontId="3" fillId="0" borderId="0" xfId="2" applyNumberFormat="1" applyFont="1" applyAlignment="1">
      <alignment horizontal="right" vertical="center"/>
    </xf>
    <xf numFmtId="41" fontId="3" fillId="0" borderId="5" xfId="2" applyNumberFormat="1" applyFont="1" applyBorder="1" applyAlignment="1">
      <alignment horizontal="right" vertical="center"/>
    </xf>
    <xf numFmtId="41" fontId="3" fillId="0" borderId="6" xfId="2" applyNumberFormat="1" applyFont="1" applyBorder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 wrapText="1"/>
    </xf>
    <xf numFmtId="0" fontId="4" fillId="0" borderId="0" xfId="1" applyNumberFormat="1" applyFont="1">
      <alignment vertical="center"/>
    </xf>
    <xf numFmtId="3" fontId="4" fillId="0" borderId="0" xfId="1" applyNumberFormat="1" applyFont="1" applyAlignment="1">
      <alignment horizontal="right" vertical="center"/>
    </xf>
    <xf numFmtId="3" fontId="4" fillId="0" borderId="0" xfId="1" applyNumberFormat="1" applyFont="1">
      <alignment vertical="center"/>
    </xf>
    <xf numFmtId="0" fontId="5" fillId="0" borderId="0" xfId="1" applyNumberFormat="1" applyFont="1">
      <alignment vertical="center"/>
    </xf>
    <xf numFmtId="3" fontId="4" fillId="0" borderId="0" xfId="1" applyNumberFormat="1" applyFont="1" applyBorder="1">
      <alignment vertical="center"/>
    </xf>
    <xf numFmtId="0" fontId="4" fillId="0" borderId="0" xfId="1" applyNumberFormat="1" applyFont="1" applyBorder="1">
      <alignment vertical="center"/>
    </xf>
    <xf numFmtId="0" fontId="0" fillId="0" borderId="0" xfId="1" applyNumberFormat="1" applyFont="1">
      <alignment vertical="center"/>
    </xf>
    <xf numFmtId="3" fontId="0" fillId="0" borderId="0" xfId="1" applyNumberFormat="1" applyFont="1" applyAlignment="1">
      <alignment horizontal="right" vertical="center"/>
    </xf>
    <xf numFmtId="3" fontId="0" fillId="0" borderId="0" xfId="1" applyNumberFormat="1" applyFont="1">
      <alignment vertical="center"/>
    </xf>
    <xf numFmtId="0" fontId="3" fillId="2" borderId="8" xfId="1" applyNumberFormat="1" applyFont="1" applyFill="1" applyBorder="1" applyAlignment="1">
      <alignment horizontal="center" vertical="center"/>
    </xf>
    <xf numFmtId="41" fontId="3" fillId="0" borderId="9" xfId="2" quotePrefix="1" applyNumberFormat="1" applyFont="1" applyBorder="1" applyAlignment="1">
      <alignment vertical="center"/>
    </xf>
    <xf numFmtId="41" fontId="3" fillId="0" borderId="5" xfId="2" applyNumberFormat="1" applyFont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right" vertical="center"/>
    </xf>
    <xf numFmtId="41" fontId="3" fillId="0" borderId="5" xfId="2" applyNumberFormat="1" applyFont="1" applyBorder="1" applyAlignment="1">
      <alignment horizontal="right" vertical="center"/>
    </xf>
    <xf numFmtId="41" fontId="3" fillId="0" borderId="11" xfId="2" applyNumberFormat="1" applyFont="1" applyBorder="1" applyAlignment="1">
      <alignment vertical="center"/>
    </xf>
    <xf numFmtId="41" fontId="3" fillId="0" borderId="0" xfId="2" applyNumberFormat="1" applyFont="1" applyBorder="1" applyAlignment="1">
      <alignment vertical="center"/>
    </xf>
    <xf numFmtId="41" fontId="3" fillId="0" borderId="12" xfId="2" quotePrefix="1" applyNumberFormat="1" applyFont="1" applyBorder="1" applyAlignment="1">
      <alignment vertical="center"/>
    </xf>
    <xf numFmtId="41" fontId="3" fillId="0" borderId="13" xfId="2" applyNumberFormat="1" applyFont="1" applyBorder="1" applyAlignment="1">
      <alignment vertical="center"/>
    </xf>
    <xf numFmtId="41" fontId="3" fillId="0" borderId="14" xfId="2" applyNumberFormat="1" applyFont="1" applyBorder="1" applyAlignment="1">
      <alignment horizontal="center" vertical="center"/>
    </xf>
    <xf numFmtId="41" fontId="3" fillId="0" borderId="14" xfId="2" applyNumberFormat="1" applyFont="1" applyBorder="1" applyAlignment="1">
      <alignment vertical="center"/>
    </xf>
    <xf numFmtId="41" fontId="3" fillId="0" borderId="15" xfId="2" applyNumberFormat="1" applyFont="1" applyBorder="1" applyAlignment="1">
      <alignment vertical="center"/>
    </xf>
    <xf numFmtId="41" fontId="3" fillId="0" borderId="16" xfId="2" quotePrefix="1" applyNumberFormat="1" applyFont="1" applyBorder="1" applyAlignment="1">
      <alignment vertical="center"/>
    </xf>
    <xf numFmtId="3" fontId="3" fillId="2" borderId="17" xfId="2" quotePrefix="1" applyNumberFormat="1" applyFont="1" applyFill="1" applyBorder="1" applyAlignment="1">
      <alignment horizontal="center" vertical="center"/>
    </xf>
    <xf numFmtId="3" fontId="6" fillId="0" borderId="0" xfId="1" applyNumberFormat="1" applyFont="1">
      <alignment vertical="center"/>
    </xf>
    <xf numFmtId="0" fontId="6" fillId="0" borderId="0" xfId="1" applyNumberFormat="1" applyFont="1">
      <alignment vertical="center"/>
    </xf>
    <xf numFmtId="3" fontId="7" fillId="0" borderId="0" xfId="1" applyNumberFormat="1" applyFont="1" applyBorder="1">
      <alignment vertical="center"/>
    </xf>
    <xf numFmtId="0" fontId="7" fillId="0" borderId="0" xfId="1" applyNumberFormat="1" applyFont="1">
      <alignment vertical="center"/>
    </xf>
    <xf numFmtId="3" fontId="7" fillId="0" borderId="0" xfId="1" applyNumberFormat="1" applyFont="1">
      <alignment vertical="center"/>
    </xf>
    <xf numFmtId="3" fontId="7" fillId="0" borderId="0" xfId="1" applyNumberFormat="1" applyFont="1" applyAlignment="1">
      <alignment horizontal="right" vertical="center"/>
    </xf>
    <xf numFmtId="41" fontId="7" fillId="0" borderId="18" xfId="2" applyNumberFormat="1" applyFont="1" applyBorder="1" applyAlignment="1">
      <alignment horizontal="right" vertical="center"/>
    </xf>
    <xf numFmtId="41" fontId="7" fillId="0" borderId="0" xfId="2" applyNumberFormat="1" applyFont="1" applyBorder="1" applyAlignment="1">
      <alignment horizontal="right" vertical="center"/>
    </xf>
    <xf numFmtId="3" fontId="7" fillId="2" borderId="19" xfId="2" applyNumberFormat="1" applyFont="1" applyFill="1" applyBorder="1" applyAlignment="1">
      <alignment horizontal="right" vertical="center"/>
    </xf>
    <xf numFmtId="3" fontId="7" fillId="2" borderId="17" xfId="2" applyNumberFormat="1" applyFont="1" applyFill="1" applyBorder="1" applyAlignment="1">
      <alignment horizontal="right" vertical="center"/>
    </xf>
    <xf numFmtId="3" fontId="7" fillId="2" borderId="20" xfId="1" applyNumberFormat="1" applyFont="1" applyFill="1" applyBorder="1" applyAlignment="1">
      <alignment horizontal="center" vertical="center"/>
    </xf>
    <xf numFmtId="41" fontId="7" fillId="0" borderId="21" xfId="2" applyNumberFormat="1" applyFont="1" applyBorder="1" applyAlignment="1">
      <alignment horizontal="right" vertical="center"/>
    </xf>
    <xf numFmtId="41" fontId="7" fillId="0" borderId="11" xfId="2" applyNumberFormat="1" applyFont="1" applyBorder="1" applyAlignment="1">
      <alignment horizontal="right" vertical="center"/>
    </xf>
    <xf numFmtId="41" fontId="7" fillId="0" borderId="22" xfId="2" applyNumberFormat="1" applyFont="1" applyBorder="1" applyAlignment="1">
      <alignment horizontal="center" vertical="center" wrapText="1"/>
    </xf>
    <xf numFmtId="41" fontId="7" fillId="0" borderId="23" xfId="2" applyNumberFormat="1" applyFont="1" applyBorder="1" applyAlignment="1">
      <alignment horizontal="center" vertical="center" wrapText="1"/>
    </xf>
    <xf numFmtId="3" fontId="8" fillId="0" borderId="0" xfId="1" applyNumberFormat="1" applyFont="1">
      <alignment vertical="center"/>
    </xf>
    <xf numFmtId="0" fontId="8" fillId="0" borderId="0" xfId="1" applyNumberFormat="1" applyFont="1">
      <alignment vertical="center"/>
    </xf>
    <xf numFmtId="177" fontId="3" fillId="0" borderId="24" xfId="2" applyNumberFormat="1" applyFont="1" applyBorder="1" applyAlignment="1">
      <alignment horizontal="right" vertical="center"/>
    </xf>
    <xf numFmtId="177" fontId="3" fillId="0" borderId="21" xfId="2" applyNumberFormat="1" applyFont="1" applyBorder="1" applyAlignment="1">
      <alignment vertical="center"/>
    </xf>
    <xf numFmtId="177" fontId="3" fillId="0" borderId="18" xfId="2" applyNumberFormat="1" applyFont="1" applyBorder="1" applyAlignment="1">
      <alignment vertical="center"/>
    </xf>
    <xf numFmtId="176" fontId="3" fillId="0" borderId="15" xfId="2" applyNumberFormat="1" applyFont="1" applyBorder="1" applyAlignment="1">
      <alignment vertical="center" shrinkToFit="1"/>
    </xf>
    <xf numFmtId="176" fontId="3" fillId="0" borderId="11" xfId="2" applyNumberFormat="1" applyFont="1" applyBorder="1" applyAlignment="1">
      <alignment vertical="center"/>
    </xf>
    <xf numFmtId="176" fontId="3" fillId="0" borderId="0" xfId="2" applyNumberFormat="1" applyFont="1" applyBorder="1" applyAlignment="1">
      <alignment vertical="center"/>
    </xf>
    <xf numFmtId="3" fontId="3" fillId="2" borderId="19" xfId="2" applyNumberFormat="1" applyFont="1" applyFill="1" applyBorder="1" applyAlignment="1">
      <alignment horizontal="center" vertical="center"/>
    </xf>
    <xf numFmtId="41" fontId="7" fillId="0" borderId="24" xfId="2" applyNumberFormat="1" applyFont="1" applyBorder="1" applyAlignment="1">
      <alignment horizontal="right" vertical="center" shrinkToFit="1"/>
    </xf>
    <xf numFmtId="177" fontId="7" fillId="0" borderId="15" xfId="2" applyNumberFormat="1" applyFont="1" applyBorder="1" applyAlignment="1">
      <alignment horizontal="right" vertical="center" shrinkToFit="1"/>
    </xf>
    <xf numFmtId="41" fontId="7" fillId="0" borderId="15" xfId="2" applyNumberFormat="1" applyFont="1" applyBorder="1" applyAlignment="1">
      <alignment horizontal="right" vertical="center" shrinkToFit="1"/>
    </xf>
    <xf numFmtId="176" fontId="7" fillId="0" borderId="15" xfId="2" applyNumberFormat="1" applyFont="1" applyBorder="1" applyAlignment="1">
      <alignment horizontal="right" vertical="center" shrinkToFit="1"/>
    </xf>
    <xf numFmtId="176" fontId="7" fillId="0" borderId="15" xfId="2" quotePrefix="1" applyNumberFormat="1" applyFont="1" applyBorder="1" applyAlignment="1">
      <alignment horizontal="right" vertical="center" shrinkToFit="1"/>
    </xf>
    <xf numFmtId="177" fontId="7" fillId="0" borderId="25" xfId="2" applyNumberFormat="1" applyFont="1" applyBorder="1" applyAlignment="1">
      <alignment horizontal="left" vertical="center" shrinkToFit="1"/>
    </xf>
    <xf numFmtId="176" fontId="5" fillId="0" borderId="0" xfId="1" applyNumberFormat="1" applyFont="1" applyAlignment="1">
      <alignment horizontal="left" vertical="center"/>
    </xf>
    <xf numFmtId="0" fontId="4" fillId="0" borderId="0" xfId="1" applyNumberFormat="1" applyFont="1" applyAlignment="1">
      <alignment vertical="center"/>
    </xf>
    <xf numFmtId="41" fontId="3" fillId="0" borderId="26" xfId="2" applyNumberFormat="1" applyFont="1" applyBorder="1" applyAlignment="1">
      <alignment horizontal="center" vertical="center"/>
    </xf>
    <xf numFmtId="41" fontId="3" fillId="0" borderId="26" xfId="2" applyNumberFormat="1" applyFont="1" applyBorder="1" applyAlignment="1">
      <alignment vertical="center"/>
    </xf>
    <xf numFmtId="177" fontId="3" fillId="0" borderId="27" xfId="2" applyNumberFormat="1" applyFont="1" applyBorder="1" applyAlignment="1">
      <alignment horizontal="right" vertical="center"/>
    </xf>
    <xf numFmtId="41" fontId="3" fillId="0" borderId="28" xfId="2" applyNumberFormat="1" applyFont="1" applyBorder="1" applyAlignment="1">
      <alignment vertical="center"/>
    </xf>
    <xf numFmtId="176" fontId="3" fillId="0" borderId="28" xfId="2" applyNumberFormat="1" applyFont="1" applyBorder="1" applyAlignment="1">
      <alignment vertical="center" shrinkToFit="1"/>
    </xf>
    <xf numFmtId="41" fontId="3" fillId="0" borderId="26" xfId="2" quotePrefix="1" applyNumberFormat="1" applyFont="1" applyBorder="1" applyAlignment="1">
      <alignment vertical="center"/>
    </xf>
    <xf numFmtId="41" fontId="7" fillId="0" borderId="29" xfId="2" applyNumberFormat="1" applyFont="1" applyBorder="1" applyAlignment="1">
      <alignment horizontal="right" vertical="center" shrinkToFit="1"/>
    </xf>
    <xf numFmtId="177" fontId="7" fillId="0" borderId="30" xfId="2" applyNumberFormat="1" applyFont="1" applyBorder="1" applyAlignment="1">
      <alignment horizontal="right" vertical="center" shrinkToFit="1"/>
    </xf>
    <xf numFmtId="176" fontId="7" fillId="0" borderId="30" xfId="2" quotePrefix="1" applyNumberFormat="1" applyFont="1" applyBorder="1" applyAlignment="1">
      <alignment horizontal="right" vertical="center" shrinkToFit="1"/>
    </xf>
    <xf numFmtId="177" fontId="7" fillId="0" borderId="31" xfId="2" applyNumberFormat="1" applyFont="1" applyBorder="1" applyAlignment="1">
      <alignment horizontal="left" vertical="center" shrinkToFit="1"/>
    </xf>
    <xf numFmtId="0" fontId="5" fillId="0" borderId="0" xfId="1" applyNumberFormat="1" applyFont="1" applyAlignment="1">
      <alignment horizontal="center" vertical="center"/>
    </xf>
    <xf numFmtId="0" fontId="5" fillId="0" borderId="0" xfId="1" quotePrefix="1" applyNumberFormat="1" applyFont="1">
      <alignment vertical="center"/>
    </xf>
    <xf numFmtId="0" fontId="5" fillId="0" borderId="0" xfId="1" quotePrefix="1" applyNumberFormat="1" applyFont="1" applyAlignment="1">
      <alignment horizontal="left" vertical="center"/>
    </xf>
    <xf numFmtId="0" fontId="5" fillId="0" borderId="0" xfId="1" applyNumberFormat="1" applyFont="1" applyAlignment="1">
      <alignment vertical="center"/>
    </xf>
    <xf numFmtId="176" fontId="3" fillId="2" borderId="10" xfId="2" applyNumberFormat="1" applyFont="1" applyFill="1" applyBorder="1" applyAlignment="1">
      <alignment horizontal="right" vertical="center"/>
    </xf>
    <xf numFmtId="41" fontId="3" fillId="0" borderId="32" xfId="2" applyNumberFormat="1" applyFont="1" applyBorder="1" applyAlignment="1">
      <alignment vertical="center" wrapText="1"/>
    </xf>
    <xf numFmtId="3" fontId="3" fillId="2" borderId="17" xfId="2" applyNumberFormat="1" applyFont="1" applyFill="1" applyBorder="1" applyAlignment="1">
      <alignment vertical="center"/>
    </xf>
    <xf numFmtId="0" fontId="5" fillId="0" borderId="0" xfId="1" applyNumberFormat="1" applyFont="1" applyAlignment="1">
      <alignment vertical="center" shrinkToFit="1"/>
    </xf>
    <xf numFmtId="3" fontId="5" fillId="0" borderId="0" xfId="1" applyNumberFormat="1" applyFont="1" applyAlignment="1">
      <alignment horizontal="left" vertical="center"/>
    </xf>
    <xf numFmtId="41" fontId="3" fillId="0" borderId="14" xfId="2" applyNumberFormat="1" applyFont="1" applyBorder="1" applyAlignment="1">
      <alignment horizontal="right" vertical="center" shrinkToFit="1"/>
    </xf>
    <xf numFmtId="41" fontId="3" fillId="0" borderId="33" xfId="2" applyNumberFormat="1" applyFont="1" applyBorder="1" applyAlignment="1">
      <alignment horizontal="right" vertical="center" shrinkToFit="1"/>
    </xf>
    <xf numFmtId="41" fontId="3" fillId="0" borderId="28" xfId="2" applyNumberFormat="1" applyFont="1" applyBorder="1" applyAlignment="1">
      <alignment horizontal="right" vertical="center" shrinkToFit="1"/>
    </xf>
    <xf numFmtId="41" fontId="3" fillId="0" borderId="16" xfId="2" applyNumberFormat="1" applyFont="1" applyBorder="1" applyAlignment="1">
      <alignment horizontal="right" vertical="center" shrinkToFit="1"/>
    </xf>
    <xf numFmtId="41" fontId="3" fillId="0" borderId="26" xfId="2" applyNumberFormat="1" applyFont="1" applyBorder="1" applyAlignment="1">
      <alignment horizontal="right" vertical="center" shrinkToFit="1"/>
    </xf>
    <xf numFmtId="176" fontId="3" fillId="2" borderId="17" xfId="2" applyNumberFormat="1" applyFont="1" applyFill="1" applyBorder="1" applyAlignment="1">
      <alignment horizontal="center" vertical="center" shrinkToFit="1"/>
    </xf>
    <xf numFmtId="41" fontId="7" fillId="0" borderId="30" xfId="2" applyNumberFormat="1" applyFont="1" applyBorder="1" applyAlignment="1">
      <alignment horizontal="right" vertical="center" shrinkToFit="1"/>
    </xf>
    <xf numFmtId="176" fontId="7" fillId="0" borderId="30" xfId="2" applyNumberFormat="1" applyFont="1" applyBorder="1" applyAlignment="1">
      <alignment horizontal="right" vertical="center" shrinkToFit="1"/>
    </xf>
    <xf numFmtId="0" fontId="5" fillId="0" borderId="0" xfId="1" applyNumberFormat="1" applyFont="1" applyAlignment="1">
      <alignment horizontal="left" vertical="center"/>
    </xf>
    <xf numFmtId="176" fontId="5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41" fontId="3" fillId="0" borderId="34" xfId="2" applyNumberFormat="1" applyFont="1" applyBorder="1" applyAlignment="1">
      <alignment vertical="center"/>
    </xf>
    <xf numFmtId="41" fontId="3" fillId="0" borderId="35" xfId="2" applyNumberFormat="1" applyFont="1" applyBorder="1" applyAlignment="1">
      <alignment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3" fontId="3" fillId="2" borderId="10" xfId="2" applyNumberFormat="1" applyFont="1" applyFill="1" applyBorder="1" applyAlignment="1">
      <alignment horizontal="center" vertical="center"/>
    </xf>
    <xf numFmtId="178" fontId="3" fillId="2" borderId="1" xfId="2" applyNumberFormat="1" applyFont="1" applyFill="1" applyBorder="1" applyAlignment="1" applyProtection="1">
      <alignment horizontal="right" vertical="center"/>
    </xf>
    <xf numFmtId="41" fontId="3" fillId="0" borderId="36" xfId="2" applyNumberFormat="1" applyFont="1" applyFill="1" applyBorder="1" applyAlignment="1" applyProtection="1">
      <alignment vertical="center" wrapText="1"/>
    </xf>
    <xf numFmtId="41" fontId="3" fillId="0" borderId="37" xfId="2" applyNumberFormat="1" applyFont="1" applyFill="1" applyBorder="1" applyAlignment="1" applyProtection="1">
      <alignment vertical="center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38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9" fontId="3" fillId="2" borderId="36" xfId="1" applyNumberFormat="1" applyFont="1" applyFill="1" applyBorder="1" applyAlignment="1">
      <alignment horizontal="center" vertical="center"/>
    </xf>
    <xf numFmtId="49" fontId="3" fillId="2" borderId="37" xfId="1" applyNumberFormat="1" applyFont="1" applyFill="1" applyBorder="1" applyAlignment="1">
      <alignment horizontal="center" vertical="center"/>
    </xf>
    <xf numFmtId="0" fontId="3" fillId="2" borderId="36" xfId="1" applyNumberFormat="1" applyFont="1" applyFill="1" applyBorder="1" applyAlignment="1">
      <alignment horizontal="center" vertical="center"/>
    </xf>
    <xf numFmtId="0" fontId="3" fillId="2" borderId="39" xfId="1" applyNumberFormat="1" applyFont="1" applyFill="1" applyBorder="1" applyAlignment="1">
      <alignment horizontal="center" vertical="center"/>
    </xf>
    <xf numFmtId="0" fontId="3" fillId="2" borderId="37" xfId="1" applyNumberFormat="1" applyFont="1" applyFill="1" applyBorder="1" applyAlignment="1">
      <alignment horizontal="center" vertical="center"/>
    </xf>
    <xf numFmtId="41" fontId="3" fillId="0" borderId="24" xfId="2" applyNumberFormat="1" applyFont="1" applyFill="1" applyBorder="1" applyAlignment="1" applyProtection="1">
      <alignment vertical="center"/>
    </xf>
    <xf numFmtId="41" fontId="3" fillId="0" borderId="16" xfId="2" applyNumberFormat="1" applyFont="1" applyFill="1" applyBorder="1" applyAlignment="1" applyProtection="1">
      <alignment vertical="center"/>
    </xf>
    <xf numFmtId="41" fontId="3" fillId="0" borderId="5" xfId="2" applyNumberFormat="1" applyFont="1" applyBorder="1" applyAlignment="1">
      <alignment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0" fontId="10" fillId="0" borderId="0" xfId="1" applyNumberFormat="1" applyFont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0" fontId="3" fillId="2" borderId="13" xfId="1" applyNumberFormat="1" applyFont="1" applyFill="1" applyBorder="1" applyAlignment="1">
      <alignment horizontal="center" vertical="center"/>
    </xf>
    <xf numFmtId="0" fontId="3" fillId="2" borderId="40" xfId="1" applyNumberFormat="1" applyFont="1" applyFill="1" applyBorder="1" applyAlignment="1">
      <alignment horizontal="center" vertical="center"/>
    </xf>
    <xf numFmtId="0" fontId="3" fillId="2" borderId="14" xfId="1" applyNumberFormat="1" applyFont="1" applyFill="1" applyBorder="1" applyAlignment="1">
      <alignment horizontal="center" vertical="center" wrapText="1"/>
    </xf>
    <xf numFmtId="0" fontId="3" fillId="2" borderId="14" xfId="1" applyNumberFormat="1" applyFont="1" applyFill="1" applyBorder="1" applyAlignment="1">
      <alignment horizontal="center" vertical="center"/>
    </xf>
    <xf numFmtId="3" fontId="3" fillId="2" borderId="14" xfId="1" applyNumberFormat="1" applyFont="1" applyFill="1" applyBorder="1" applyAlignment="1">
      <alignment horizontal="center" vertical="center"/>
    </xf>
    <xf numFmtId="3" fontId="3" fillId="2" borderId="7" xfId="1" applyNumberFormat="1" applyFont="1" applyFill="1" applyBorder="1" applyAlignment="1">
      <alignment horizontal="center" vertical="center"/>
    </xf>
    <xf numFmtId="0" fontId="7" fillId="2" borderId="21" xfId="1" applyNumberFormat="1" applyFont="1" applyFill="1" applyBorder="1" applyAlignment="1">
      <alignment horizontal="center" vertical="center" wrapText="1"/>
    </xf>
    <xf numFmtId="0" fontId="7" fillId="2" borderId="11" xfId="1" applyNumberFormat="1" applyFont="1" applyFill="1" applyBorder="1" applyAlignment="1">
      <alignment horizontal="center" vertical="center" wrapText="1"/>
    </xf>
    <xf numFmtId="0" fontId="7" fillId="2" borderId="22" xfId="1" applyNumberFormat="1" applyFont="1" applyFill="1" applyBorder="1" applyAlignment="1">
      <alignment horizontal="center" vertical="center" wrapText="1"/>
    </xf>
    <xf numFmtId="0" fontId="7" fillId="2" borderId="34" xfId="1" applyNumberFormat="1" applyFont="1" applyFill="1" applyBorder="1" applyAlignment="1">
      <alignment horizontal="center" vertical="center" wrapText="1"/>
    </xf>
    <xf numFmtId="0" fontId="7" fillId="2" borderId="41" xfId="1" applyNumberFormat="1" applyFont="1" applyFill="1" applyBorder="1" applyAlignment="1">
      <alignment horizontal="center" vertical="center" wrapText="1"/>
    </xf>
    <xf numFmtId="0" fontId="7" fillId="2" borderId="42" xfId="1" applyNumberFormat="1" applyFont="1" applyFill="1" applyBorder="1" applyAlignment="1">
      <alignment horizontal="center" vertical="center" wrapText="1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20000000000000000000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20000000000000000000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U27"/>
  <sheetViews>
    <sheetView showGridLines="0" tabSelected="1" zoomScaleNormal="100" zoomScaleSheetLayoutView="75" workbookViewId="0">
      <selection sqref="A1:S1"/>
    </sheetView>
  </sheetViews>
  <sheetFormatPr defaultColWidth="9.140625" defaultRowHeight="22.5" customHeight="1"/>
  <cols>
    <col min="1" max="1" width="20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3" style="1" customWidth="1"/>
    <col min="7" max="7" width="8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7" customWidth="1"/>
    <col min="15" max="15" width="6.85546875" style="57" customWidth="1"/>
    <col min="16" max="16" width="3.28515625" style="57" customWidth="1"/>
    <col min="17" max="17" width="5.28515625" style="57" customWidth="1"/>
    <col min="18" max="18" width="3.28515625" style="57" customWidth="1"/>
    <col min="19" max="19" width="9" style="58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127" t="s">
        <v>45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</row>
    <row r="2" spans="1:21" s="25" customFormat="1" ht="17.100000000000001" customHeight="1">
      <c r="L2" s="27"/>
      <c r="M2" s="27"/>
      <c r="N2" s="42"/>
      <c r="O2" s="42"/>
      <c r="P2" s="42"/>
      <c r="Q2" s="42"/>
      <c r="R2" s="42"/>
      <c r="S2" s="43"/>
      <c r="T2" s="26"/>
      <c r="U2" s="26"/>
    </row>
    <row r="3" spans="1:21" s="19" customFormat="1" ht="17.100000000000001" customHeight="1">
      <c r="A3" s="22" t="s">
        <v>6</v>
      </c>
      <c r="K3" s="24"/>
      <c r="L3" s="23"/>
      <c r="M3" s="23"/>
      <c r="N3" s="44"/>
      <c r="O3" s="44"/>
      <c r="P3" s="44"/>
      <c r="Q3" s="44"/>
      <c r="R3" s="44"/>
      <c r="S3" s="45"/>
      <c r="T3" s="20"/>
      <c r="U3" s="20"/>
    </row>
    <row r="4" spans="1:21" s="19" customFormat="1" ht="17.100000000000001" customHeight="1">
      <c r="A4" s="22" t="s">
        <v>44</v>
      </c>
      <c r="B4" s="22"/>
      <c r="L4" s="21"/>
      <c r="M4" s="21"/>
      <c r="N4" s="46"/>
      <c r="O4" s="46"/>
      <c r="P4" s="46"/>
      <c r="Q4" s="46"/>
      <c r="R4" s="46"/>
      <c r="S4" s="45"/>
      <c r="T4" s="20"/>
      <c r="U4" s="20"/>
    </row>
    <row r="5" spans="1:21" s="19" customFormat="1" ht="17.100000000000001" customHeight="1">
      <c r="A5" s="87" t="s">
        <v>25</v>
      </c>
      <c r="B5" s="72">
        <f>D5+F5</f>
        <v>165</v>
      </c>
      <c r="C5" s="91" t="s">
        <v>38</v>
      </c>
      <c r="D5" s="72">
        <f>I16</f>
        <v>164</v>
      </c>
      <c r="E5" s="91" t="s">
        <v>5</v>
      </c>
      <c r="F5" s="128">
        <f>I17</f>
        <v>1</v>
      </c>
      <c r="G5" s="128"/>
      <c r="H5" s="92" t="s">
        <v>15</v>
      </c>
      <c r="M5" s="46"/>
      <c r="S5" s="45"/>
      <c r="T5" s="20"/>
      <c r="U5" s="20"/>
    </row>
    <row r="6" spans="1:21" s="19" customFormat="1" ht="17.100000000000001" customHeight="1">
      <c r="A6" s="101" t="s">
        <v>32</v>
      </c>
      <c r="B6" s="72">
        <f>D6+F6</f>
        <v>5</v>
      </c>
      <c r="C6" s="72" t="s">
        <v>30</v>
      </c>
      <c r="D6" s="72">
        <f>Q16</f>
        <v>5</v>
      </c>
      <c r="E6" s="91" t="s">
        <v>5</v>
      </c>
      <c r="F6" s="128">
        <f>Q17</f>
        <v>0</v>
      </c>
      <c r="G6" s="128"/>
      <c r="H6" s="92" t="s">
        <v>15</v>
      </c>
      <c r="J6" s="102"/>
      <c r="K6" s="103"/>
      <c r="L6" s="103"/>
      <c r="M6" s="72"/>
      <c r="N6" s="72"/>
      <c r="O6" s="73"/>
      <c r="S6" s="45"/>
      <c r="T6" s="20"/>
      <c r="U6" s="20"/>
    </row>
    <row r="7" spans="1:21" s="19" customFormat="1" ht="17.100000000000001" customHeight="1">
      <c r="A7" s="101" t="s">
        <v>3</v>
      </c>
      <c r="B7" s="72">
        <f>D8+G8</f>
        <v>170</v>
      </c>
      <c r="D7" s="84"/>
      <c r="H7" s="22"/>
      <c r="K7" s="129"/>
      <c r="L7" s="129"/>
      <c r="M7" s="72"/>
      <c r="N7" s="72"/>
      <c r="O7" s="73"/>
      <c r="S7" s="45"/>
      <c r="T7" s="20"/>
      <c r="U7" s="20"/>
    </row>
    <row r="8" spans="1:21" s="19" customFormat="1" ht="17.100000000000001" customHeight="1">
      <c r="A8" s="101" t="s">
        <v>22</v>
      </c>
      <c r="C8" s="85" t="s">
        <v>26</v>
      </c>
      <c r="D8" s="72">
        <f>C16</f>
        <v>169</v>
      </c>
      <c r="E8" s="86" t="s">
        <v>33</v>
      </c>
      <c r="G8" s="72">
        <v>1</v>
      </c>
      <c r="J8" s="102"/>
      <c r="K8" s="103"/>
      <c r="L8" s="103"/>
      <c r="M8" s="72"/>
      <c r="N8" s="72"/>
      <c r="O8" s="73"/>
      <c r="S8" s="45"/>
      <c r="T8" s="20"/>
      <c r="U8" s="20"/>
    </row>
    <row r="9" spans="1:21" s="19" customFormat="1" ht="17.100000000000001" customHeight="1">
      <c r="A9" s="22" t="s">
        <v>21</v>
      </c>
      <c r="L9" s="21"/>
      <c r="M9" s="21"/>
      <c r="N9" s="46"/>
      <c r="O9" s="46"/>
      <c r="P9" s="46"/>
      <c r="Q9" s="46"/>
      <c r="R9" s="46"/>
      <c r="S9" s="45"/>
      <c r="T9" s="20"/>
      <c r="U9" s="20"/>
    </row>
    <row r="10" spans="1:21" s="19" customFormat="1" ht="17.100000000000001" customHeight="1">
      <c r="A10" s="22" t="s">
        <v>42</v>
      </c>
      <c r="B10" s="101"/>
      <c r="L10" s="21"/>
      <c r="M10" s="21"/>
      <c r="N10" s="46"/>
      <c r="O10" s="46"/>
      <c r="P10" s="46"/>
      <c r="Q10" s="46"/>
      <c r="R10" s="46"/>
      <c r="S10" s="45"/>
      <c r="T10" s="20"/>
      <c r="U10" s="20"/>
    </row>
    <row r="11" spans="1:21" s="19" customFormat="1" ht="17.100000000000001" customHeight="1">
      <c r="A11" s="22" t="s">
        <v>29</v>
      </c>
      <c r="L11" s="21"/>
      <c r="M11" s="21"/>
      <c r="N11" s="46"/>
      <c r="O11" s="46"/>
      <c r="P11" s="46"/>
      <c r="Q11" s="46"/>
      <c r="R11" s="46"/>
      <c r="S11" s="45"/>
      <c r="T11" s="20"/>
      <c r="U11" s="20"/>
    </row>
    <row r="12" spans="1:21" s="19" customFormat="1" ht="17.100000000000001" customHeight="1">
      <c r="A12" s="22" t="s">
        <v>43</v>
      </c>
      <c r="L12" s="21"/>
      <c r="M12" s="21"/>
      <c r="N12" s="46"/>
      <c r="O12" s="46"/>
      <c r="P12" s="46"/>
      <c r="Q12" s="46"/>
      <c r="R12" s="46"/>
      <c r="S12" s="45"/>
      <c r="T12" s="20"/>
      <c r="U12" s="20"/>
    </row>
    <row r="13" spans="1:21" s="19" customFormat="1" ht="17.100000000000001" customHeight="1">
      <c r="A13" s="22" t="s">
        <v>36</v>
      </c>
      <c r="L13" s="21"/>
      <c r="M13" s="21"/>
      <c r="N13" s="46"/>
      <c r="O13" s="46"/>
      <c r="P13" s="46"/>
      <c r="Q13" s="46"/>
      <c r="R13" s="46"/>
      <c r="S13" s="47" t="s">
        <v>4</v>
      </c>
      <c r="T13" s="20"/>
      <c r="U13" s="20"/>
    </row>
    <row r="14" spans="1:21" s="16" customFormat="1" ht="17.100000000000001" customHeight="1">
      <c r="A14" s="130" t="s">
        <v>19</v>
      </c>
      <c r="B14" s="132" t="s">
        <v>27</v>
      </c>
      <c r="C14" s="132"/>
      <c r="D14" s="132"/>
      <c r="E14" s="133" t="s">
        <v>1</v>
      </c>
      <c r="F14" s="133"/>
      <c r="G14" s="133"/>
      <c r="H14" s="133"/>
      <c r="I14" s="133"/>
      <c r="J14" s="133"/>
      <c r="K14" s="133"/>
      <c r="L14" s="134" t="s">
        <v>14</v>
      </c>
      <c r="M14" s="134" t="s">
        <v>9</v>
      </c>
      <c r="N14" s="136" t="s">
        <v>8</v>
      </c>
      <c r="O14" s="137"/>
      <c r="P14" s="137"/>
      <c r="Q14" s="137"/>
      <c r="R14" s="137"/>
      <c r="S14" s="138"/>
      <c r="T14" s="5"/>
      <c r="U14" s="5"/>
    </row>
    <row r="15" spans="1:21" s="16" customFormat="1" ht="17.100000000000001" customHeight="1">
      <c r="A15" s="131"/>
      <c r="B15" s="18" t="s">
        <v>31</v>
      </c>
      <c r="C15" s="17" t="s">
        <v>20</v>
      </c>
      <c r="D15" s="28" t="s">
        <v>18</v>
      </c>
      <c r="E15" s="117" t="s">
        <v>41</v>
      </c>
      <c r="F15" s="118"/>
      <c r="G15" s="119" t="s">
        <v>28</v>
      </c>
      <c r="H15" s="120"/>
      <c r="I15" s="120"/>
      <c r="J15" s="121"/>
      <c r="K15" s="17" t="s">
        <v>37</v>
      </c>
      <c r="L15" s="135"/>
      <c r="M15" s="135"/>
      <c r="N15" s="139"/>
      <c r="O15" s="140"/>
      <c r="P15" s="140"/>
      <c r="Q15" s="140"/>
      <c r="R15" s="140"/>
      <c r="S15" s="141"/>
      <c r="T15" s="5"/>
      <c r="U15" s="5"/>
    </row>
    <row r="16" spans="1:21" s="12" customFormat="1" ht="20.25" customHeight="1">
      <c r="A16" s="36" t="s">
        <v>39</v>
      </c>
      <c r="B16" s="37">
        <v>8050</v>
      </c>
      <c r="C16" s="38">
        <v>169</v>
      </c>
      <c r="D16" s="93">
        <f>B16*C16</f>
        <v>1360450</v>
      </c>
      <c r="E16" s="122" t="s">
        <v>39</v>
      </c>
      <c r="F16" s="123"/>
      <c r="G16" s="59">
        <f>B16</f>
        <v>8050</v>
      </c>
      <c r="H16" s="39" t="s">
        <v>7</v>
      </c>
      <c r="I16" s="62">
        <v>164</v>
      </c>
      <c r="J16" s="40"/>
      <c r="K16" s="96">
        <f>G16*I16</f>
        <v>1320200</v>
      </c>
      <c r="L16" s="93">
        <f>D16-K16</f>
        <v>40250</v>
      </c>
      <c r="M16" s="93">
        <f>L16</f>
        <v>40250</v>
      </c>
      <c r="N16" s="66" t="s">
        <v>17</v>
      </c>
      <c r="O16" s="67">
        <f>B16</f>
        <v>8050</v>
      </c>
      <c r="P16" s="68" t="s">
        <v>7</v>
      </c>
      <c r="Q16" s="69">
        <v>5</v>
      </c>
      <c r="R16" s="70" t="s">
        <v>12</v>
      </c>
      <c r="S16" s="71">
        <f t="shared" ref="S16:S17" si="0">O16*Q16</f>
        <v>40250</v>
      </c>
      <c r="T16" s="13"/>
      <c r="U16" s="13"/>
    </row>
    <row r="17" spans="1:21" s="12" customFormat="1" ht="32.25" customHeight="1">
      <c r="A17" s="89" t="s">
        <v>2</v>
      </c>
      <c r="B17" s="74">
        <v>8050</v>
      </c>
      <c r="C17" s="75">
        <v>1</v>
      </c>
      <c r="D17" s="95">
        <f>B17</f>
        <v>8050</v>
      </c>
      <c r="E17" s="111" t="s">
        <v>23</v>
      </c>
      <c r="F17" s="112"/>
      <c r="G17" s="76">
        <f>B17</f>
        <v>8050</v>
      </c>
      <c r="H17" s="77" t="s">
        <v>7</v>
      </c>
      <c r="I17" s="78">
        <v>1</v>
      </c>
      <c r="J17" s="79"/>
      <c r="K17" s="97">
        <f>G17*I17</f>
        <v>8050</v>
      </c>
      <c r="L17" s="94">
        <f>D17-K17</f>
        <v>0</v>
      </c>
      <c r="M17" s="94">
        <f>L17</f>
        <v>0</v>
      </c>
      <c r="N17" s="80" t="s">
        <v>17</v>
      </c>
      <c r="O17" s="81">
        <v>0</v>
      </c>
      <c r="P17" s="99" t="s">
        <v>7</v>
      </c>
      <c r="Q17" s="100">
        <v>0</v>
      </c>
      <c r="R17" s="82" t="s">
        <v>12</v>
      </c>
      <c r="S17" s="83">
        <f t="shared" si="0"/>
        <v>0</v>
      </c>
      <c r="T17" s="13"/>
      <c r="U17" s="13"/>
    </row>
    <row r="18" spans="1:21" s="12" customFormat="1" ht="24.75" customHeight="1">
      <c r="A18" s="9" t="s">
        <v>35</v>
      </c>
      <c r="B18" s="31"/>
      <c r="C18" s="88">
        <f>SUM(C16:C17)</f>
        <v>170</v>
      </c>
      <c r="D18" s="110">
        <f>SUM(D16:D17)</f>
        <v>1368500</v>
      </c>
      <c r="E18" s="113"/>
      <c r="F18" s="114"/>
      <c r="G18" s="65"/>
      <c r="H18" s="41"/>
      <c r="I18" s="98">
        <f>SUM(I16:I17)</f>
        <v>165</v>
      </c>
      <c r="J18" s="104"/>
      <c r="K18" s="7">
        <f>SUM(K16:K17)</f>
        <v>1328250</v>
      </c>
      <c r="L18" s="7">
        <f>SUM(L16:L17)</f>
        <v>40250</v>
      </c>
      <c r="M18" s="7">
        <f>SUM(M16:M17)</f>
        <v>40250</v>
      </c>
      <c r="N18" s="50"/>
      <c r="O18" s="51"/>
      <c r="P18" s="51"/>
      <c r="Q18" s="51"/>
      <c r="R18" s="51"/>
      <c r="S18" s="52">
        <f>SUM(S16:S17)</f>
        <v>40250</v>
      </c>
      <c r="T18" s="13"/>
      <c r="U18" s="13"/>
    </row>
    <row r="19" spans="1:21" s="12" customFormat="1" ht="18" customHeight="1">
      <c r="A19" s="15" t="s">
        <v>34</v>
      </c>
      <c r="B19" s="30">
        <v>18050</v>
      </c>
      <c r="C19" s="14">
        <f>I19</f>
        <v>18</v>
      </c>
      <c r="D19" s="14">
        <f>B19*C19</f>
        <v>324900</v>
      </c>
      <c r="E19" s="124" t="s">
        <v>11</v>
      </c>
      <c r="F19" s="124"/>
      <c r="G19" s="60">
        <v>8050</v>
      </c>
      <c r="H19" s="33" t="s">
        <v>7</v>
      </c>
      <c r="I19" s="63">
        <v>18</v>
      </c>
      <c r="J19" s="29" t="s">
        <v>12</v>
      </c>
      <c r="K19" s="14">
        <f>G19*I19</f>
        <v>144900</v>
      </c>
      <c r="L19" s="32">
        <v>0</v>
      </c>
      <c r="M19" s="14">
        <v>0</v>
      </c>
      <c r="N19" s="53"/>
      <c r="O19" s="54"/>
      <c r="P19" s="54"/>
      <c r="Q19" s="54"/>
      <c r="R19" s="54"/>
      <c r="S19" s="55"/>
      <c r="T19" s="13"/>
      <c r="U19" s="13"/>
    </row>
    <row r="20" spans="1:21" s="6" customFormat="1" ht="18" customHeight="1">
      <c r="A20" s="11"/>
      <c r="B20" s="10"/>
      <c r="C20" s="10"/>
      <c r="D20" s="10"/>
      <c r="E20" s="125" t="s">
        <v>16</v>
      </c>
      <c r="F20" s="126"/>
      <c r="G20" s="61">
        <v>10000</v>
      </c>
      <c r="H20" s="34" t="s">
        <v>7</v>
      </c>
      <c r="I20" s="64">
        <f>I19</f>
        <v>18</v>
      </c>
      <c r="J20" s="108" t="s">
        <v>12</v>
      </c>
      <c r="K20" s="10">
        <f>G20*I20</f>
        <v>180000</v>
      </c>
      <c r="L20" s="10"/>
      <c r="M20" s="10"/>
      <c r="N20" s="48"/>
      <c r="O20" s="49"/>
      <c r="P20" s="49"/>
      <c r="Q20" s="49"/>
      <c r="R20" s="49"/>
      <c r="S20" s="56"/>
      <c r="T20" s="5"/>
      <c r="U20" s="5"/>
    </row>
    <row r="21" spans="1:21" s="6" customFormat="1" ht="18" customHeight="1">
      <c r="A21" s="11"/>
      <c r="B21" s="10"/>
      <c r="C21" s="10"/>
      <c r="D21" s="10"/>
      <c r="E21" s="107" t="s">
        <v>10</v>
      </c>
      <c r="F21" s="108"/>
      <c r="G21" s="61"/>
      <c r="H21" s="34" t="s">
        <v>7</v>
      </c>
      <c r="I21" s="64"/>
      <c r="J21" s="108" t="s">
        <v>12</v>
      </c>
      <c r="K21" s="10">
        <f>G21*I21</f>
        <v>0</v>
      </c>
      <c r="L21" s="10"/>
      <c r="M21" s="10"/>
      <c r="N21" s="48"/>
      <c r="O21" s="49"/>
      <c r="P21" s="49"/>
      <c r="Q21" s="49"/>
      <c r="R21" s="49"/>
      <c r="S21" s="56"/>
      <c r="T21" s="5"/>
      <c r="U21" s="5"/>
    </row>
    <row r="22" spans="1:21" s="6" customFormat="1" ht="18" customHeight="1">
      <c r="A22" s="11"/>
      <c r="B22" s="10"/>
      <c r="C22" s="10"/>
      <c r="D22" s="10"/>
      <c r="E22" s="105" t="s">
        <v>13</v>
      </c>
      <c r="F22" s="106"/>
      <c r="G22" s="61"/>
      <c r="H22" s="34" t="s">
        <v>7</v>
      </c>
      <c r="I22" s="64"/>
      <c r="J22" s="35" t="s">
        <v>12</v>
      </c>
      <c r="K22" s="10">
        <f>G22*I22</f>
        <v>0</v>
      </c>
      <c r="L22" s="10"/>
      <c r="M22" s="10"/>
      <c r="N22" s="48"/>
      <c r="O22" s="49"/>
      <c r="P22" s="49"/>
      <c r="Q22" s="49"/>
      <c r="R22" s="49"/>
      <c r="S22" s="56"/>
      <c r="T22" s="5"/>
      <c r="U22" s="5"/>
    </row>
    <row r="23" spans="1:21" s="4" customFormat="1" ht="18" customHeight="1">
      <c r="A23" s="9" t="s">
        <v>35</v>
      </c>
      <c r="B23" s="8">
        <f>SUM(B19:B22)</f>
        <v>18050</v>
      </c>
      <c r="C23" s="8">
        <f t="shared" ref="C23:D23" si="1">SUM(C19:C22)</f>
        <v>18</v>
      </c>
      <c r="D23" s="8">
        <f t="shared" si="1"/>
        <v>324900</v>
      </c>
      <c r="E23" s="113" t="s">
        <v>35</v>
      </c>
      <c r="F23" s="114"/>
      <c r="G23" s="109">
        <f>SUM(G19:G22)</f>
        <v>18050</v>
      </c>
      <c r="H23" s="41"/>
      <c r="I23" s="41">
        <f>I20</f>
        <v>18</v>
      </c>
      <c r="J23" s="104"/>
      <c r="K23" s="7">
        <f>SUM(K19:K22)</f>
        <v>324900</v>
      </c>
      <c r="L23" s="7">
        <v>0</v>
      </c>
      <c r="M23" s="7">
        <v>0</v>
      </c>
      <c r="N23" s="50"/>
      <c r="O23" s="51"/>
      <c r="P23" s="51"/>
      <c r="Q23" s="51"/>
      <c r="R23" s="51"/>
      <c r="S23" s="52"/>
      <c r="T23" s="5"/>
      <c r="U23" s="5"/>
    </row>
    <row r="24" spans="1:21" s="4" customFormat="1" ht="18" customHeight="1">
      <c r="A24" s="115" t="s">
        <v>40</v>
      </c>
      <c r="B24" s="114"/>
      <c r="C24" s="7">
        <f>C18+C23</f>
        <v>188</v>
      </c>
      <c r="D24" s="7">
        <f>D18+D23</f>
        <v>1693400</v>
      </c>
      <c r="E24" s="113" t="s">
        <v>40</v>
      </c>
      <c r="F24" s="116"/>
      <c r="G24" s="114"/>
      <c r="H24" s="90"/>
      <c r="I24" s="90">
        <f>I18+I23</f>
        <v>183</v>
      </c>
      <c r="J24" s="90"/>
      <c r="K24" s="7">
        <f>K18+K23</f>
        <v>1653150</v>
      </c>
      <c r="L24" s="7">
        <f t="shared" ref="L24:M24" si="2">L18+L23</f>
        <v>40250</v>
      </c>
      <c r="M24" s="7">
        <f t="shared" si="2"/>
        <v>40250</v>
      </c>
      <c r="N24" s="50"/>
      <c r="O24" s="51"/>
      <c r="P24" s="51"/>
      <c r="Q24" s="51"/>
      <c r="R24" s="51"/>
      <c r="S24" s="52"/>
      <c r="T24" s="5"/>
      <c r="U24" s="5"/>
    </row>
    <row r="25" spans="1:21" s="4" customFormat="1" ht="18" customHeight="1">
      <c r="A25" s="4" t="s">
        <v>24</v>
      </c>
      <c r="D25" s="6"/>
      <c r="L25" s="6"/>
      <c r="M25" s="6"/>
      <c r="N25" s="44"/>
      <c r="O25" s="44"/>
      <c r="P25" s="44"/>
      <c r="Q25" s="44"/>
      <c r="R25" s="44"/>
      <c r="S25" s="45"/>
      <c r="T25" s="5"/>
      <c r="U25" s="5"/>
    </row>
    <row r="26" spans="1:21" ht="24" customHeight="1">
      <c r="A26" s="4" t="s">
        <v>0</v>
      </c>
    </row>
    <row r="27" spans="1:21" ht="18.75" customHeight="1">
      <c r="E27" s="4"/>
    </row>
  </sheetData>
  <mergeCells count="19">
    <mergeCell ref="A1:S1"/>
    <mergeCell ref="F5:G5"/>
    <mergeCell ref="F6:G6"/>
    <mergeCell ref="K7:L7"/>
    <mergeCell ref="A14:A15"/>
    <mergeCell ref="B14:D14"/>
    <mergeCell ref="E14:K14"/>
    <mergeCell ref="L14:L15"/>
    <mergeCell ref="M14:M15"/>
    <mergeCell ref="N14:S15"/>
    <mergeCell ref="E23:F23"/>
    <mergeCell ref="A24:B24"/>
    <mergeCell ref="E24:G24"/>
    <mergeCell ref="E15:F15"/>
    <mergeCell ref="G15:J15"/>
    <mergeCell ref="E16:F16"/>
    <mergeCell ref="E18:F18"/>
    <mergeCell ref="E19:F19"/>
    <mergeCell ref="E20:F20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zoomScaleNormal="100" zoomScaleSheetLayoutView="75" workbookViewId="0"/>
  </sheetViews>
  <sheetFormatPr defaultColWidth="9.140625" defaultRowHeight="12"/>
  <sheetData/>
  <phoneticPr fontId="15" type="noConversion"/>
  <pageMargins left="0.74805557727813721" right="0.74805557727813721" top="0.98430556058883667" bottom="0.98430556058883667" header="0.51180553436279297" footer="0.51180553436279297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43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체험학습 4.27 백운산 자연휴양림</vt:lpstr>
      <vt:lpstr>Sheet1</vt:lpstr>
      <vt:lpstr>'체험학습 4.27 백운산 자연휴양림'!Print_Area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revision>19</cp:revision>
  <cp:lastPrinted>2018-07-13T06:31:03Z</cp:lastPrinted>
  <dcterms:created xsi:type="dcterms:W3CDTF">2015-06-03T23:49:18Z</dcterms:created>
  <dcterms:modified xsi:type="dcterms:W3CDTF">2018-08-21T05:07:18Z</dcterms:modified>
  <cp:version>0906.0100.01</cp:version>
</cp:coreProperties>
</file>