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395" windowHeight="12210" tabRatio="1000" activeTab="2"/>
  </bookViews>
  <sheets>
    <sheet name="체험학습 4.27 백운산 자연휴양림" sheetId="1" r:id="rId1"/>
    <sheet name="체험학습 5.17 와인동굴 5.6세" sheetId="2" r:id="rId2"/>
    <sheet name="체험학습 5.18 와인동굴 7세" sheetId="3" r:id="rId3"/>
  </sheets>
  <definedNames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23" i="3" l="1"/>
  <c r="G23" i="3"/>
  <c r="K22" i="3"/>
  <c r="K21" i="3"/>
  <c r="K20" i="3"/>
  <c r="K19" i="3"/>
  <c r="K23" i="3" s="1"/>
  <c r="C19" i="3"/>
  <c r="C23" i="3" s="1"/>
  <c r="B19" i="3"/>
  <c r="D19" i="3" s="1"/>
  <c r="D23" i="3" s="1"/>
  <c r="I18" i="3"/>
  <c r="I24" i="3" s="1"/>
  <c r="C18" i="3"/>
  <c r="B18" i="3"/>
  <c r="O17" i="3"/>
  <c r="S17" i="3" s="1"/>
  <c r="K17" i="3"/>
  <c r="G17" i="3"/>
  <c r="D17" i="3"/>
  <c r="S16" i="3"/>
  <c r="S18" i="3" s="1"/>
  <c r="O16" i="3"/>
  <c r="G16" i="3"/>
  <c r="K16" i="3" s="1"/>
  <c r="D16" i="3"/>
  <c r="D18" i="3" s="1"/>
  <c r="D8" i="3"/>
  <c r="B7" i="3"/>
  <c r="D6" i="3"/>
  <c r="B6" i="3" s="1"/>
  <c r="D5" i="3"/>
  <c r="B5" i="3" s="1"/>
  <c r="I26" i="2"/>
  <c r="I25" i="2"/>
  <c r="G25" i="2"/>
  <c r="C25" i="2"/>
  <c r="K24" i="2"/>
  <c r="K23" i="2"/>
  <c r="K22" i="2"/>
  <c r="K21" i="2"/>
  <c r="K25" i="2" s="1"/>
  <c r="D21" i="2"/>
  <c r="D25" i="2" s="1"/>
  <c r="C21" i="2"/>
  <c r="B21" i="2"/>
  <c r="B25" i="2" s="1"/>
  <c r="I20" i="2"/>
  <c r="D20" i="2"/>
  <c r="D26" i="2" s="1"/>
  <c r="C20" i="2"/>
  <c r="C26" i="2" s="1"/>
  <c r="S19" i="2"/>
  <c r="G19" i="2"/>
  <c r="K19" i="2" s="1"/>
  <c r="D19" i="2"/>
  <c r="S18" i="2"/>
  <c r="O18" i="2"/>
  <c r="L18" i="2"/>
  <c r="M18" i="2" s="1"/>
  <c r="K18" i="2"/>
  <c r="G18" i="2"/>
  <c r="D18" i="2"/>
  <c r="S17" i="2"/>
  <c r="G17" i="2"/>
  <c r="K17" i="2" s="1"/>
  <c r="D17" i="2"/>
  <c r="L17" i="2" s="1"/>
  <c r="M17" i="2" s="1"/>
  <c r="O16" i="2"/>
  <c r="S16" i="2" s="1"/>
  <c r="S20" i="2" s="1"/>
  <c r="G16" i="2"/>
  <c r="K16" i="2" s="1"/>
  <c r="D16" i="2"/>
  <c r="D8" i="2"/>
  <c r="B7" i="2" s="1"/>
  <c r="F6" i="2"/>
  <c r="D6" i="2"/>
  <c r="B6" i="2"/>
  <c r="F5" i="2"/>
  <c r="D5" i="2"/>
  <c r="B5" i="2"/>
  <c r="G23" i="1"/>
  <c r="B23" i="1"/>
  <c r="K22" i="1"/>
  <c r="K21" i="1"/>
  <c r="I20" i="1"/>
  <c r="K20" i="1" s="1"/>
  <c r="K23" i="1" s="1"/>
  <c r="K19" i="1"/>
  <c r="C19" i="1"/>
  <c r="D19" i="1" s="1"/>
  <c r="D23" i="1" s="1"/>
  <c r="I18" i="1"/>
  <c r="C18" i="1"/>
  <c r="S17" i="1"/>
  <c r="G17" i="1"/>
  <c r="K17" i="1" s="1"/>
  <c r="L17" i="1" s="1"/>
  <c r="M17" i="1" s="1"/>
  <c r="D17" i="1"/>
  <c r="S16" i="1"/>
  <c r="S18" i="1" s="1"/>
  <c r="O16" i="1"/>
  <c r="K16" i="1"/>
  <c r="K18" i="1" s="1"/>
  <c r="K24" i="1" s="1"/>
  <c r="G16" i="1"/>
  <c r="D16" i="1"/>
  <c r="D18" i="1" s="1"/>
  <c r="D8" i="1"/>
  <c r="B7" i="1" s="1"/>
  <c r="F6" i="1"/>
  <c r="D6" i="1"/>
  <c r="B6" i="1"/>
  <c r="F5" i="1"/>
  <c r="B5" i="1" s="1"/>
  <c r="D5" i="1"/>
  <c r="L17" i="3" l="1"/>
  <c r="M17" i="3" s="1"/>
  <c r="D24" i="1"/>
  <c r="L16" i="2"/>
  <c r="K20" i="2"/>
  <c r="K26" i="2" s="1"/>
  <c r="D24" i="3"/>
  <c r="L16" i="3"/>
  <c r="K18" i="3"/>
  <c r="K24" i="3" s="1"/>
  <c r="C24" i="3"/>
  <c r="L19" i="2"/>
  <c r="M19" i="2" s="1"/>
  <c r="L16" i="1"/>
  <c r="C23" i="1"/>
  <c r="C24" i="1" s="1"/>
  <c r="B23" i="3"/>
  <c r="I23" i="1"/>
  <c r="I24" i="1" s="1"/>
  <c r="M16" i="3" l="1"/>
  <c r="M18" i="3" s="1"/>
  <c r="M24" i="3" s="1"/>
  <c r="L18" i="3"/>
  <c r="L24" i="3" s="1"/>
  <c r="L20" i="2"/>
  <c r="L26" i="2" s="1"/>
  <c r="M16" i="2"/>
  <c r="M20" i="2" s="1"/>
  <c r="M26" i="2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</rPr>
          <t>user:</t>
        </r>
        <r>
          <rPr>
            <sz val="9"/>
            <color indexed="64"/>
            <rFont val="Tahoma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</rPr>
          <t>user:</t>
        </r>
        <r>
          <rPr>
            <sz val="9"/>
            <color indexed="64"/>
            <rFont val="Tahoma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</rPr>
          <t>user:</t>
        </r>
        <r>
          <rPr>
            <sz val="9"/>
            <color indexed="64"/>
            <rFont val="Tahoma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<sst xmlns="http://schemas.openxmlformats.org/spreadsheetml/2006/main" count="207" uniqueCount="55">
  <si>
    <t>비고</t>
  </si>
  <si>
    <t>입장료</t>
  </si>
  <si>
    <t>환불</t>
  </si>
  <si>
    <t>일비</t>
  </si>
  <si>
    <t>징수액</t>
  </si>
  <si>
    <t>인원</t>
  </si>
  <si>
    <t>=</t>
  </si>
  <si>
    <t>*</t>
  </si>
  <si>
    <t>차량비</t>
  </si>
  <si>
    <t>)</t>
  </si>
  <si>
    <t>식비</t>
  </si>
  <si>
    <t>잔액</t>
  </si>
  <si>
    <t>불참</t>
  </si>
  <si>
    <t>구분</t>
  </si>
  <si>
    <t>*인솔교사- 학교비 여비교통비</t>
  </si>
  <si>
    <t>입장료
(지원금원아)</t>
  </si>
  <si>
    <t>차량비
(지원금원아)</t>
  </si>
  <si>
    <t>지    출    액</t>
  </si>
  <si>
    <t xml:space="preserve">   ▣ 재적 </t>
  </si>
  <si>
    <t xml:space="preserve">  지원금 원아</t>
  </si>
  <si>
    <t>(금액단위 : 원)</t>
  </si>
  <si>
    <t>1. 기    간 : 2018.  4. 27.(1일)</t>
  </si>
  <si>
    <t>1. 기    간 : 2018.  5. 17.(1일)</t>
  </si>
  <si>
    <t>1. 기    간 : 2018.  5. 18.(1일)</t>
  </si>
  <si>
    <t xml:space="preserve">   - (유)명성고속관광 : S2B전자계약</t>
  </si>
  <si>
    <t>5. 수행업체 : (유)명성고속관광 - 5대</t>
  </si>
  <si>
    <t>*학생- 수익자부담경비</t>
  </si>
  <si>
    <t>4. 인솔교사 : 9명</t>
  </si>
  <si>
    <t xml:space="preserve">3. 학생참가인원:   </t>
  </si>
  <si>
    <t>4. 인솔교사 : 18명</t>
  </si>
  <si>
    <t xml:space="preserve"> 차량비
(지원금원아)</t>
  </si>
  <si>
    <t xml:space="preserve">   ▣ 재적 세부현황</t>
  </si>
  <si>
    <t>(정규원아</t>
  </si>
  <si>
    <t xml:space="preserve">   ▣ 불참</t>
  </si>
  <si>
    <t>/지원금원아</t>
  </si>
  <si>
    <t>7. 정산내역</t>
  </si>
  <si>
    <t>6. 선정방식</t>
  </si>
  <si>
    <t xml:space="preserve">(정규원아 </t>
  </si>
  <si>
    <t>소  계</t>
  </si>
  <si>
    <t>금  액</t>
  </si>
  <si>
    <t>차량비(원아)</t>
  </si>
  <si>
    <t>교  사</t>
  </si>
  <si>
    <t>항   목</t>
  </si>
  <si>
    <t>지 출 내 역</t>
  </si>
  <si>
    <t>총  계</t>
  </si>
  <si>
    <t>입장료(원아)</t>
  </si>
  <si>
    <t>금액(인)</t>
  </si>
  <si>
    <t>정규원아</t>
  </si>
  <si>
    <t>수  입  액</t>
  </si>
  <si>
    <t>2018학년도 5월 현장체험학습비 정산서</t>
  </si>
  <si>
    <t>2018학년도 4월 현장체험학습비 정산서</t>
  </si>
  <si>
    <t>2. 장    소 : 광양시 백운산 휴양림</t>
  </si>
  <si>
    <t>5. 수행업체 : (유)명성고속관광 -2대</t>
  </si>
  <si>
    <t>2. 장    소 : 광양시 와인동굴</t>
  </si>
  <si>
    <t>5. 수행업체 : (유)명성고속관광 -3대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</si>
</sst>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 x14ac:knownFonts="1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1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1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1"/>
      <charset val="129"/>
    </font>
    <font>
      <b/>
      <sz val="9"/>
      <color indexed="64"/>
      <name val="Tahoma"/>
    </font>
    <font>
      <sz val="9"/>
      <color indexed="64"/>
      <name val="Tahoma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92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157" t="s">
        <v>50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21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51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165</v>
      </c>
      <c r="C5" s="92" t="s">
        <v>32</v>
      </c>
      <c r="D5" s="73">
        <f>I16</f>
        <v>164</v>
      </c>
      <c r="E5" s="92" t="s">
        <v>19</v>
      </c>
      <c r="F5" s="158">
        <f>I17</f>
        <v>1</v>
      </c>
      <c r="G5" s="158"/>
      <c r="H5" s="93" t="s">
        <v>9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33</v>
      </c>
      <c r="B6" s="73">
        <f>D6+F6</f>
        <v>4</v>
      </c>
      <c r="C6" s="73" t="s">
        <v>37</v>
      </c>
      <c r="D6" s="73">
        <f>Q16</f>
        <v>4</v>
      </c>
      <c r="E6" s="92" t="s">
        <v>19</v>
      </c>
      <c r="F6" s="158">
        <f>Q17</f>
        <v>0</v>
      </c>
      <c r="G6" s="158"/>
      <c r="H6" s="93" t="s">
        <v>9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18</v>
      </c>
      <c r="B7" s="73">
        <f>D8+G8</f>
        <v>169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31</v>
      </c>
      <c r="C8" s="86" t="s">
        <v>47</v>
      </c>
      <c r="D8" s="73">
        <f>C16</f>
        <v>168</v>
      </c>
      <c r="E8" s="87" t="s">
        <v>34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29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25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36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24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35</v>
      </c>
      <c r="L13" s="21"/>
      <c r="M13" s="21"/>
      <c r="N13" s="46"/>
      <c r="O13" s="46"/>
      <c r="P13" s="46"/>
      <c r="Q13" s="46"/>
      <c r="R13" s="46"/>
      <c r="S13" s="47" t="s">
        <v>20</v>
      </c>
      <c r="T13" s="20"/>
      <c r="U13" s="20"/>
    </row>
    <row r="14" spans="1:21" s="16" customFormat="1" ht="17.100000000000001" customHeight="1" x14ac:dyDescent="0.15">
      <c r="A14" s="160" t="s">
        <v>13</v>
      </c>
      <c r="B14" s="162" t="s">
        <v>48</v>
      </c>
      <c r="C14" s="162"/>
      <c r="D14" s="162"/>
      <c r="E14" s="163" t="s">
        <v>17</v>
      </c>
      <c r="F14" s="163"/>
      <c r="G14" s="163"/>
      <c r="H14" s="163"/>
      <c r="I14" s="163"/>
      <c r="J14" s="163"/>
      <c r="K14" s="163"/>
      <c r="L14" s="164" t="s">
        <v>11</v>
      </c>
      <c r="M14" s="164" t="s">
        <v>2</v>
      </c>
      <c r="N14" s="166" t="s">
        <v>0</v>
      </c>
      <c r="O14" s="167"/>
      <c r="P14" s="167"/>
      <c r="Q14" s="167"/>
      <c r="R14" s="167"/>
      <c r="S14" s="168"/>
      <c r="T14" s="5"/>
      <c r="U14" s="5"/>
    </row>
    <row r="15" spans="1:21" s="16" customFormat="1" ht="17.100000000000001" customHeight="1" x14ac:dyDescent="0.15">
      <c r="A15" s="161"/>
      <c r="B15" s="18" t="s">
        <v>46</v>
      </c>
      <c r="C15" s="17" t="s">
        <v>5</v>
      </c>
      <c r="D15" s="28" t="s">
        <v>4</v>
      </c>
      <c r="E15" s="176" t="s">
        <v>42</v>
      </c>
      <c r="F15" s="177"/>
      <c r="G15" s="178" t="s">
        <v>43</v>
      </c>
      <c r="H15" s="179"/>
      <c r="I15" s="179"/>
      <c r="J15" s="180"/>
      <c r="K15" s="17" t="s">
        <v>39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0.25" customHeight="1" x14ac:dyDescent="0.15">
      <c r="A16" s="36" t="s">
        <v>40</v>
      </c>
      <c r="B16" s="37">
        <v>8050</v>
      </c>
      <c r="C16" s="38">
        <v>168</v>
      </c>
      <c r="D16" s="94">
        <f>B16*C16</f>
        <v>1352400</v>
      </c>
      <c r="E16" s="181" t="s">
        <v>40</v>
      </c>
      <c r="F16" s="182"/>
      <c r="G16" s="59">
        <f>B16</f>
        <v>8050</v>
      </c>
      <c r="H16" s="39" t="s">
        <v>7</v>
      </c>
      <c r="I16" s="62">
        <v>164</v>
      </c>
      <c r="J16" s="40"/>
      <c r="K16" s="97">
        <f>G16*I16</f>
        <v>1320200</v>
      </c>
      <c r="L16" s="94">
        <f>D16-K16</f>
        <v>32200</v>
      </c>
      <c r="M16" s="94">
        <f>L16</f>
        <v>32200</v>
      </c>
      <c r="N16" s="67" t="s">
        <v>12</v>
      </c>
      <c r="O16" s="68">
        <f>B16</f>
        <v>8050</v>
      </c>
      <c r="P16" s="69" t="s">
        <v>7</v>
      </c>
      <c r="Q16" s="70">
        <v>4</v>
      </c>
      <c r="R16" s="71" t="s">
        <v>6</v>
      </c>
      <c r="S16" s="72">
        <f t="shared" ref="S16:S17" si="0">O16*Q16</f>
        <v>32200</v>
      </c>
      <c r="T16" s="13"/>
      <c r="U16" s="13"/>
    </row>
    <row r="17" spans="1:21" s="12" customFormat="1" ht="32.25" customHeight="1" x14ac:dyDescent="0.15">
      <c r="A17" s="90" t="s">
        <v>16</v>
      </c>
      <c r="B17" s="75">
        <v>8050</v>
      </c>
      <c r="C17" s="76">
        <v>1</v>
      </c>
      <c r="D17" s="96">
        <f>B17</f>
        <v>8050</v>
      </c>
      <c r="E17" s="112" t="s">
        <v>30</v>
      </c>
      <c r="F17" s="113"/>
      <c r="G17" s="77">
        <f>B17</f>
        <v>8050</v>
      </c>
      <c r="H17" s="78" t="s">
        <v>7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12</v>
      </c>
      <c r="O17" s="82">
        <v>0</v>
      </c>
      <c r="P17" s="100" t="s">
        <v>7</v>
      </c>
      <c r="Q17" s="101">
        <v>0</v>
      </c>
      <c r="R17" s="83" t="s">
        <v>6</v>
      </c>
      <c r="S17" s="84">
        <f t="shared" si="0"/>
        <v>0</v>
      </c>
      <c r="T17" s="13"/>
      <c r="U17" s="13"/>
    </row>
    <row r="18" spans="1:21" s="12" customFormat="1" ht="24.75" customHeight="1" x14ac:dyDescent="0.15">
      <c r="A18" s="9" t="s">
        <v>38</v>
      </c>
      <c r="B18" s="31"/>
      <c r="C18" s="89">
        <f>SUM(C16:C17)</f>
        <v>169</v>
      </c>
      <c r="D18" s="111">
        <f>SUM(D16:D17)</f>
        <v>1360450</v>
      </c>
      <c r="E18" s="172"/>
      <c r="F18" s="173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32200</v>
      </c>
      <c r="M18" s="7">
        <f>SUM(M16:M17)</f>
        <v>32200</v>
      </c>
      <c r="N18" s="50"/>
      <c r="O18" s="51"/>
      <c r="P18" s="51"/>
      <c r="Q18" s="51"/>
      <c r="R18" s="51"/>
      <c r="S18" s="52">
        <f>SUM(S16:S17)</f>
        <v>32200</v>
      </c>
      <c r="T18" s="13"/>
      <c r="U18" s="13"/>
    </row>
    <row r="19" spans="1:21" s="12" customFormat="1" ht="18" customHeight="1" x14ac:dyDescent="0.15">
      <c r="A19" s="15" t="s">
        <v>41</v>
      </c>
      <c r="B19" s="30">
        <v>18050</v>
      </c>
      <c r="C19" s="14">
        <f>I19</f>
        <v>18</v>
      </c>
      <c r="D19" s="14">
        <f>B19*C19</f>
        <v>324900</v>
      </c>
      <c r="E19" s="183" t="s">
        <v>8</v>
      </c>
      <c r="F19" s="183"/>
      <c r="G19" s="60">
        <v>8050</v>
      </c>
      <c r="H19" s="33" t="s">
        <v>7</v>
      </c>
      <c r="I19" s="63">
        <v>18</v>
      </c>
      <c r="J19" s="29" t="s">
        <v>6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 x14ac:dyDescent="0.15">
      <c r="A20" s="11"/>
      <c r="B20" s="10"/>
      <c r="C20" s="10"/>
      <c r="D20" s="10"/>
      <c r="E20" s="184" t="s">
        <v>3</v>
      </c>
      <c r="F20" s="185"/>
      <c r="G20" s="61">
        <v>10000</v>
      </c>
      <c r="H20" s="34" t="s">
        <v>7</v>
      </c>
      <c r="I20" s="64">
        <f>I19</f>
        <v>18</v>
      </c>
      <c r="J20" s="109" t="s">
        <v>6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 x14ac:dyDescent="0.15">
      <c r="A21" s="11"/>
      <c r="B21" s="10"/>
      <c r="C21" s="10"/>
      <c r="D21" s="10"/>
      <c r="E21" s="108" t="s">
        <v>10</v>
      </c>
      <c r="F21" s="109"/>
      <c r="G21" s="61"/>
      <c r="H21" s="34" t="s">
        <v>7</v>
      </c>
      <c r="I21" s="64"/>
      <c r="J21" s="109" t="s">
        <v>6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 x14ac:dyDescent="0.15">
      <c r="A22" s="11"/>
      <c r="B22" s="10"/>
      <c r="C22" s="10"/>
      <c r="D22" s="10"/>
      <c r="E22" s="106" t="s">
        <v>1</v>
      </c>
      <c r="F22" s="107"/>
      <c r="G22" s="61"/>
      <c r="H22" s="34" t="s">
        <v>7</v>
      </c>
      <c r="I22" s="64"/>
      <c r="J22" s="35" t="s">
        <v>6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 x14ac:dyDescent="0.15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172" t="s">
        <v>38</v>
      </c>
      <c r="F23" s="173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 x14ac:dyDescent="0.15">
      <c r="A24" s="174" t="s">
        <v>44</v>
      </c>
      <c r="B24" s="173"/>
      <c r="C24" s="7">
        <f>C18+C23</f>
        <v>187</v>
      </c>
      <c r="D24" s="7">
        <f>D18+D23</f>
        <v>1685350</v>
      </c>
      <c r="E24" s="172" t="s">
        <v>44</v>
      </c>
      <c r="F24" s="175"/>
      <c r="G24" s="173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32200</v>
      </c>
      <c r="M24" s="7">
        <f t="shared" si="2"/>
        <v>32200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 x14ac:dyDescent="0.15">
      <c r="A25" s="4" t="s">
        <v>26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 x14ac:dyDescent="0.15">
      <c r="A26" s="4" t="s">
        <v>14</v>
      </c>
    </row>
    <row r="27" spans="1:21" ht="18.75" customHeight="1" x14ac:dyDescent="0.15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A10" sqref="A10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157" t="s">
        <v>49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22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53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68</v>
      </c>
      <c r="C5" s="92" t="s">
        <v>32</v>
      </c>
      <c r="D5" s="73">
        <f>I16</f>
        <v>67</v>
      </c>
      <c r="E5" s="92" t="s">
        <v>19</v>
      </c>
      <c r="F5" s="158">
        <f>I17</f>
        <v>1</v>
      </c>
      <c r="G5" s="158"/>
      <c r="H5" s="93" t="s">
        <v>9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33</v>
      </c>
      <c r="B6" s="73">
        <f>D6+F6</f>
        <v>1</v>
      </c>
      <c r="C6" s="73" t="s">
        <v>37</v>
      </c>
      <c r="D6" s="73">
        <f>Q16</f>
        <v>1</v>
      </c>
      <c r="E6" s="92" t="s">
        <v>19</v>
      </c>
      <c r="F6" s="158">
        <f>Q17</f>
        <v>0</v>
      </c>
      <c r="G6" s="158"/>
      <c r="H6" s="93" t="s">
        <v>9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18</v>
      </c>
      <c r="B7" s="73">
        <f>D8+G8</f>
        <v>69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31</v>
      </c>
      <c r="C8" s="86" t="s">
        <v>47</v>
      </c>
      <c r="D8" s="73">
        <f>C16</f>
        <v>68</v>
      </c>
      <c r="E8" s="87" t="s">
        <v>34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27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52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36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24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35</v>
      </c>
      <c r="L13" s="21"/>
      <c r="M13" s="21"/>
      <c r="N13" s="46"/>
      <c r="O13" s="46"/>
      <c r="P13" s="46"/>
      <c r="Q13" s="46"/>
      <c r="R13" s="46"/>
      <c r="S13" s="47" t="s">
        <v>20</v>
      </c>
      <c r="T13" s="20"/>
      <c r="U13" s="20"/>
    </row>
    <row r="14" spans="1:21" s="16" customFormat="1" ht="20.25" customHeight="1" x14ac:dyDescent="0.15">
      <c r="A14" s="160" t="s">
        <v>13</v>
      </c>
      <c r="B14" s="162" t="s">
        <v>48</v>
      </c>
      <c r="C14" s="162"/>
      <c r="D14" s="162"/>
      <c r="E14" s="163" t="s">
        <v>17</v>
      </c>
      <c r="F14" s="163"/>
      <c r="G14" s="163"/>
      <c r="H14" s="163"/>
      <c r="I14" s="163"/>
      <c r="J14" s="163"/>
      <c r="K14" s="163"/>
      <c r="L14" s="164" t="s">
        <v>11</v>
      </c>
      <c r="M14" s="164" t="s">
        <v>2</v>
      </c>
      <c r="N14" s="166" t="s">
        <v>0</v>
      </c>
      <c r="O14" s="167"/>
      <c r="P14" s="167"/>
      <c r="Q14" s="167"/>
      <c r="R14" s="167"/>
      <c r="S14" s="168"/>
      <c r="T14" s="5"/>
      <c r="U14" s="5"/>
    </row>
    <row r="15" spans="1:21" s="16" customFormat="1" ht="20.25" customHeight="1" x14ac:dyDescent="0.15">
      <c r="A15" s="161"/>
      <c r="B15" s="18" t="s">
        <v>46</v>
      </c>
      <c r="C15" s="17" t="s">
        <v>5</v>
      </c>
      <c r="D15" s="28" t="s">
        <v>4</v>
      </c>
      <c r="E15" s="176" t="s">
        <v>42</v>
      </c>
      <c r="F15" s="177"/>
      <c r="G15" s="178" t="s">
        <v>43</v>
      </c>
      <c r="H15" s="179"/>
      <c r="I15" s="179"/>
      <c r="J15" s="180"/>
      <c r="K15" s="17" t="s">
        <v>39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4.75" customHeight="1" x14ac:dyDescent="0.15">
      <c r="A16" s="124" t="s">
        <v>40</v>
      </c>
      <c r="B16" s="125">
        <v>5700</v>
      </c>
      <c r="C16" s="126">
        <v>68</v>
      </c>
      <c r="D16" s="127">
        <f>B16*C16</f>
        <v>387600</v>
      </c>
      <c r="E16" s="181" t="s">
        <v>40</v>
      </c>
      <c r="F16" s="182"/>
      <c r="G16" s="128">
        <f>B16</f>
        <v>5700</v>
      </c>
      <c r="H16" s="129" t="s">
        <v>7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12</v>
      </c>
      <c r="O16" s="134">
        <f>B16</f>
        <v>5700</v>
      </c>
      <c r="P16" s="135" t="s">
        <v>7</v>
      </c>
      <c r="Q16" s="136">
        <v>1</v>
      </c>
      <c r="R16" s="137" t="s">
        <v>6</v>
      </c>
      <c r="S16" s="138">
        <f t="shared" ref="S16:S19" si="0">O16*Q16</f>
        <v>5700</v>
      </c>
      <c r="T16" s="13"/>
      <c r="U16" s="13"/>
    </row>
    <row r="17" spans="1:21" s="12" customFormat="1" ht="24.75" customHeight="1" x14ac:dyDescent="0.15">
      <c r="A17" s="139" t="s">
        <v>16</v>
      </c>
      <c r="B17" s="140">
        <v>5700</v>
      </c>
      <c r="C17" s="141">
        <v>1</v>
      </c>
      <c r="D17" s="142">
        <f>B17</f>
        <v>5700</v>
      </c>
      <c r="E17" s="143" t="s">
        <v>30</v>
      </c>
      <c r="F17" s="144"/>
      <c r="G17" s="145">
        <f>B17</f>
        <v>5700</v>
      </c>
      <c r="H17" s="146" t="s">
        <v>7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12</v>
      </c>
      <c r="O17" s="152">
        <v>0</v>
      </c>
      <c r="P17" s="153" t="s">
        <v>7</v>
      </c>
      <c r="Q17" s="154">
        <v>0</v>
      </c>
      <c r="R17" s="155" t="s">
        <v>6</v>
      </c>
      <c r="S17" s="156">
        <f t="shared" si="0"/>
        <v>0</v>
      </c>
      <c r="T17" s="13"/>
      <c r="U17" s="13"/>
    </row>
    <row r="18" spans="1:21" s="12" customFormat="1" ht="24.75" customHeight="1" x14ac:dyDescent="0.15">
      <c r="A18" s="115" t="s">
        <v>45</v>
      </c>
      <c r="B18" s="116">
        <v>2000</v>
      </c>
      <c r="C18" s="117">
        <v>68</v>
      </c>
      <c r="D18" s="118">
        <f>B18*C18</f>
        <v>136000</v>
      </c>
      <c r="E18" s="186" t="s">
        <v>45</v>
      </c>
      <c r="F18" s="187"/>
      <c r="G18" s="119">
        <f>B18</f>
        <v>2000</v>
      </c>
      <c r="H18" s="120" t="s">
        <v>7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12</v>
      </c>
      <c r="O18" s="82">
        <f>B18</f>
        <v>2000</v>
      </c>
      <c r="P18" s="100" t="s">
        <v>7</v>
      </c>
      <c r="Q18" s="101">
        <v>1</v>
      </c>
      <c r="R18" s="83" t="s">
        <v>6</v>
      </c>
      <c r="S18" s="84">
        <f t="shared" si="0"/>
        <v>2000</v>
      </c>
      <c r="T18" s="13"/>
      <c r="U18" s="13"/>
    </row>
    <row r="19" spans="1:21" s="12" customFormat="1" ht="24.75" customHeight="1" x14ac:dyDescent="0.15">
      <c r="A19" s="90" t="s">
        <v>15</v>
      </c>
      <c r="B19" s="75">
        <v>2000</v>
      </c>
      <c r="C19" s="76">
        <v>1</v>
      </c>
      <c r="D19" s="96">
        <f>B19</f>
        <v>2000</v>
      </c>
      <c r="E19" s="114" t="s">
        <v>15</v>
      </c>
      <c r="F19" s="113"/>
      <c r="G19" s="77">
        <f>B19</f>
        <v>2000</v>
      </c>
      <c r="H19" s="78" t="s">
        <v>7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12</v>
      </c>
      <c r="O19" s="82">
        <v>0</v>
      </c>
      <c r="P19" s="100" t="s">
        <v>7</v>
      </c>
      <c r="Q19" s="101">
        <v>0</v>
      </c>
      <c r="R19" s="83" t="s">
        <v>6</v>
      </c>
      <c r="S19" s="84">
        <f t="shared" si="0"/>
        <v>0</v>
      </c>
      <c r="T19" s="13"/>
      <c r="U19" s="13"/>
    </row>
    <row r="20" spans="1:21" s="12" customFormat="1" ht="24.75" customHeight="1" x14ac:dyDescent="0.15">
      <c r="A20" s="9" t="s">
        <v>38</v>
      </c>
      <c r="B20" s="31"/>
      <c r="C20" s="89">
        <f>SUM(C18:C19)</f>
        <v>69</v>
      </c>
      <c r="D20" s="111">
        <f>SUM(D16:D19)</f>
        <v>531300</v>
      </c>
      <c r="E20" s="172"/>
      <c r="F20" s="173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 x14ac:dyDescent="0.15">
      <c r="A21" s="15" t="s">
        <v>41</v>
      </c>
      <c r="B21" s="30">
        <f>G21+G22+G23+G24</f>
        <v>5700</v>
      </c>
      <c r="C21" s="14">
        <f>I21</f>
        <v>9</v>
      </c>
      <c r="D21" s="14">
        <f>B21*C21</f>
        <v>51300</v>
      </c>
      <c r="E21" s="183" t="s">
        <v>8</v>
      </c>
      <c r="F21" s="183"/>
      <c r="G21" s="60">
        <v>5700</v>
      </c>
      <c r="H21" s="33" t="s">
        <v>7</v>
      </c>
      <c r="I21" s="63">
        <v>9</v>
      </c>
      <c r="J21" s="29" t="s">
        <v>6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 x14ac:dyDescent="0.15">
      <c r="A22" s="11"/>
      <c r="B22" s="10"/>
      <c r="C22" s="10"/>
      <c r="D22" s="10"/>
      <c r="E22" s="184" t="s">
        <v>3</v>
      </c>
      <c r="F22" s="185"/>
      <c r="G22" s="61"/>
      <c r="H22" s="34" t="s">
        <v>7</v>
      </c>
      <c r="I22" s="64"/>
      <c r="J22" s="109" t="s">
        <v>6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 x14ac:dyDescent="0.15">
      <c r="A23" s="11"/>
      <c r="B23" s="10"/>
      <c r="C23" s="10"/>
      <c r="D23" s="10"/>
      <c r="E23" s="108" t="s">
        <v>10</v>
      </c>
      <c r="F23" s="109"/>
      <c r="G23" s="61"/>
      <c r="H23" s="34" t="s">
        <v>7</v>
      </c>
      <c r="I23" s="64"/>
      <c r="J23" s="109" t="s">
        <v>6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 x14ac:dyDescent="0.15">
      <c r="A24" s="11"/>
      <c r="B24" s="10"/>
      <c r="C24" s="10"/>
      <c r="D24" s="10"/>
      <c r="E24" s="106" t="s">
        <v>1</v>
      </c>
      <c r="F24" s="107"/>
      <c r="G24" s="61"/>
      <c r="H24" s="34" t="s">
        <v>7</v>
      </c>
      <c r="I24" s="64"/>
      <c r="J24" s="35" t="s">
        <v>6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 x14ac:dyDescent="0.15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172" t="s">
        <v>38</v>
      </c>
      <c r="F25" s="173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 x14ac:dyDescent="0.15">
      <c r="A26" s="174" t="s">
        <v>44</v>
      </c>
      <c r="B26" s="173"/>
      <c r="C26" s="7">
        <f>C20+C25</f>
        <v>78</v>
      </c>
      <c r="D26" s="7">
        <f>D20+D25</f>
        <v>582600</v>
      </c>
      <c r="E26" s="172" t="s">
        <v>44</v>
      </c>
      <c r="F26" s="175"/>
      <c r="G26" s="173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 x14ac:dyDescent="0.15">
      <c r="A27" s="4" t="s">
        <v>26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 x14ac:dyDescent="0.15">
      <c r="A28" s="4" t="s">
        <v>14</v>
      </c>
    </row>
    <row r="29" spans="1:21" ht="18.75" customHeight="1" x14ac:dyDescent="0.15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tabSelected="1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157" t="s">
        <v>49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23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53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91</v>
      </c>
      <c r="C5" s="92" t="s">
        <v>32</v>
      </c>
      <c r="D5" s="73">
        <f>I16</f>
        <v>91</v>
      </c>
      <c r="E5" s="92" t="s">
        <v>19</v>
      </c>
      <c r="F5" s="158">
        <v>0</v>
      </c>
      <c r="G5" s="158"/>
      <c r="H5" s="93" t="s">
        <v>9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33</v>
      </c>
      <c r="B6" s="73">
        <f>D6+F6</f>
        <v>9</v>
      </c>
      <c r="C6" s="73" t="s">
        <v>37</v>
      </c>
      <c r="D6" s="73">
        <f>Q16</f>
        <v>9</v>
      </c>
      <c r="E6" s="92" t="s">
        <v>19</v>
      </c>
      <c r="F6" s="158">
        <v>0</v>
      </c>
      <c r="G6" s="158"/>
      <c r="H6" s="93" t="s">
        <v>9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18</v>
      </c>
      <c r="B7" s="73">
        <f>D8+G8</f>
        <v>100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31</v>
      </c>
      <c r="C8" s="86" t="s">
        <v>47</v>
      </c>
      <c r="D8" s="73">
        <f>C16</f>
        <v>100</v>
      </c>
      <c r="E8" s="87" t="s">
        <v>34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27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54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36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24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35</v>
      </c>
      <c r="L13" s="21"/>
      <c r="M13" s="21"/>
      <c r="N13" s="46"/>
      <c r="O13" s="46"/>
      <c r="P13" s="46"/>
      <c r="Q13" s="46"/>
      <c r="R13" s="46"/>
      <c r="S13" s="47" t="s">
        <v>20</v>
      </c>
      <c r="T13" s="20"/>
      <c r="U13" s="20"/>
    </row>
    <row r="14" spans="1:21" s="16" customFormat="1" ht="20.25" customHeight="1" x14ac:dyDescent="0.15">
      <c r="A14" s="160" t="s">
        <v>13</v>
      </c>
      <c r="B14" s="162" t="s">
        <v>48</v>
      </c>
      <c r="C14" s="162"/>
      <c r="D14" s="162"/>
      <c r="E14" s="163" t="s">
        <v>17</v>
      </c>
      <c r="F14" s="163"/>
      <c r="G14" s="163"/>
      <c r="H14" s="163"/>
      <c r="I14" s="163"/>
      <c r="J14" s="163"/>
      <c r="K14" s="163"/>
      <c r="L14" s="164" t="s">
        <v>11</v>
      </c>
      <c r="M14" s="164" t="s">
        <v>2</v>
      </c>
      <c r="N14" s="166" t="s">
        <v>0</v>
      </c>
      <c r="O14" s="167"/>
      <c r="P14" s="167"/>
      <c r="Q14" s="167"/>
      <c r="R14" s="167"/>
      <c r="S14" s="168"/>
      <c r="T14" s="5"/>
      <c r="U14" s="5"/>
    </row>
    <row r="15" spans="1:21" s="16" customFormat="1" ht="20.25" customHeight="1" x14ac:dyDescent="0.15">
      <c r="A15" s="161"/>
      <c r="B15" s="18" t="s">
        <v>46</v>
      </c>
      <c r="C15" s="17" t="s">
        <v>5</v>
      </c>
      <c r="D15" s="28" t="s">
        <v>4</v>
      </c>
      <c r="E15" s="176" t="s">
        <v>42</v>
      </c>
      <c r="F15" s="177"/>
      <c r="G15" s="178" t="s">
        <v>43</v>
      </c>
      <c r="H15" s="179"/>
      <c r="I15" s="179"/>
      <c r="J15" s="180"/>
      <c r="K15" s="17" t="s">
        <v>39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4.75" customHeight="1" x14ac:dyDescent="0.15">
      <c r="A16" s="124" t="s">
        <v>40</v>
      </c>
      <c r="B16" s="125">
        <v>6030</v>
      </c>
      <c r="C16" s="126">
        <v>100</v>
      </c>
      <c r="D16" s="127">
        <f>B16*C16</f>
        <v>603000</v>
      </c>
      <c r="E16" s="181" t="s">
        <v>40</v>
      </c>
      <c r="F16" s="182"/>
      <c r="G16" s="128">
        <f>B16</f>
        <v>6030</v>
      </c>
      <c r="H16" s="129" t="s">
        <v>7</v>
      </c>
      <c r="I16" s="188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12</v>
      </c>
      <c r="O16" s="134">
        <f>B16</f>
        <v>6030</v>
      </c>
      <c r="P16" s="135" t="s">
        <v>7</v>
      </c>
      <c r="Q16" s="190">
        <v>9</v>
      </c>
      <c r="R16" s="137" t="s">
        <v>6</v>
      </c>
      <c r="S16" s="138">
        <f t="shared" ref="S16:S17" si="0">O16*Q16</f>
        <v>54270</v>
      </c>
      <c r="T16" s="13"/>
      <c r="U16" s="13"/>
    </row>
    <row r="17" spans="1:21" s="12" customFormat="1" ht="24.75" customHeight="1" x14ac:dyDescent="0.15">
      <c r="A17" s="115" t="s">
        <v>45</v>
      </c>
      <c r="B17" s="116">
        <v>2000</v>
      </c>
      <c r="C17" s="117">
        <v>100</v>
      </c>
      <c r="D17" s="118">
        <f>B17*C17</f>
        <v>200000</v>
      </c>
      <c r="E17" s="186" t="s">
        <v>45</v>
      </c>
      <c r="F17" s="187"/>
      <c r="G17" s="119">
        <f>B17</f>
        <v>2000</v>
      </c>
      <c r="H17" s="120" t="s">
        <v>7</v>
      </c>
      <c r="I17" s="189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12</v>
      </c>
      <c r="O17" s="82">
        <f>B17</f>
        <v>2000</v>
      </c>
      <c r="P17" s="100" t="s">
        <v>7</v>
      </c>
      <c r="Q17" s="191">
        <v>9</v>
      </c>
      <c r="R17" s="83" t="s">
        <v>6</v>
      </c>
      <c r="S17" s="84">
        <f t="shared" si="0"/>
        <v>18000</v>
      </c>
      <c r="T17" s="13"/>
      <c r="U17" s="13"/>
    </row>
    <row r="18" spans="1:21" s="12" customFormat="1" ht="24.75" customHeight="1" x14ac:dyDescent="0.15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172"/>
      <c r="F18" s="173"/>
      <c r="G18" s="65"/>
      <c r="H18" s="41"/>
      <c r="I18" s="99">
        <f>SUM(I16:I16)</f>
        <v>91</v>
      </c>
      <c r="J18" s="105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 x14ac:dyDescent="0.15">
      <c r="A19" s="15" t="s">
        <v>41</v>
      </c>
      <c r="B19" s="30">
        <f>G19+G20+G21+G22</f>
        <v>6030</v>
      </c>
      <c r="C19" s="14">
        <f>I19</f>
        <v>9</v>
      </c>
      <c r="D19" s="14">
        <f>B19*C19</f>
        <v>54270</v>
      </c>
      <c r="E19" s="183" t="s">
        <v>8</v>
      </c>
      <c r="F19" s="183"/>
      <c r="G19" s="60">
        <v>6030</v>
      </c>
      <c r="H19" s="33" t="s">
        <v>7</v>
      </c>
      <c r="I19" s="63">
        <v>9</v>
      </c>
      <c r="J19" s="29" t="s">
        <v>6</v>
      </c>
      <c r="K19" s="14">
        <f>G19*I19</f>
        <v>54270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 x14ac:dyDescent="0.15">
      <c r="A20" s="11"/>
      <c r="B20" s="10"/>
      <c r="C20" s="10"/>
      <c r="D20" s="10"/>
      <c r="E20" s="184" t="s">
        <v>3</v>
      </c>
      <c r="F20" s="185"/>
      <c r="G20" s="61"/>
      <c r="H20" s="34" t="s">
        <v>7</v>
      </c>
      <c r="I20" s="64"/>
      <c r="J20" s="109" t="s">
        <v>6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 x14ac:dyDescent="0.15">
      <c r="A21" s="11"/>
      <c r="B21" s="10"/>
      <c r="C21" s="10"/>
      <c r="D21" s="10"/>
      <c r="E21" s="108" t="s">
        <v>10</v>
      </c>
      <c r="F21" s="109"/>
      <c r="G21" s="61"/>
      <c r="H21" s="34" t="s">
        <v>7</v>
      </c>
      <c r="I21" s="64"/>
      <c r="J21" s="109" t="s">
        <v>6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 x14ac:dyDescent="0.15">
      <c r="A22" s="11"/>
      <c r="B22" s="10"/>
      <c r="C22" s="10"/>
      <c r="D22" s="10"/>
      <c r="E22" s="106" t="s">
        <v>1</v>
      </c>
      <c r="F22" s="107"/>
      <c r="G22" s="61"/>
      <c r="H22" s="34" t="s">
        <v>7</v>
      </c>
      <c r="I22" s="64"/>
      <c r="J22" s="35" t="s">
        <v>6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 x14ac:dyDescent="0.15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172" t="s">
        <v>38</v>
      </c>
      <c r="F23" s="173"/>
      <c r="G23" s="110">
        <f>SUM(G19:G22)</f>
        <v>6030</v>
      </c>
      <c r="H23" s="41"/>
      <c r="I23" s="66">
        <f>SUM(I19:I22)</f>
        <v>9</v>
      </c>
      <c r="J23" s="105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 x14ac:dyDescent="0.15">
      <c r="A24" s="174" t="s">
        <v>44</v>
      </c>
      <c r="B24" s="173"/>
      <c r="C24" s="7">
        <f>C18+C23</f>
        <v>109</v>
      </c>
      <c r="D24" s="7">
        <f>D18+D23</f>
        <v>857270</v>
      </c>
      <c r="E24" s="172" t="s">
        <v>44</v>
      </c>
      <c r="F24" s="175"/>
      <c r="G24" s="173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 x14ac:dyDescent="0.15">
      <c r="A25" s="4" t="s">
        <v>26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 x14ac:dyDescent="0.15">
      <c r="A26" s="4" t="s">
        <v>14</v>
      </c>
    </row>
    <row r="27" spans="1:21" ht="18.75" customHeight="1" x14ac:dyDescent="0.15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체험학습 4.27 백운산 자연휴양림</vt:lpstr>
      <vt:lpstr>체험학습 5.17 와인동굴 5.6세</vt:lpstr>
      <vt:lpstr>체험학습 5.18 와인동굴 7세</vt:lpstr>
      <vt:lpstr>'체험학습 4.27 백운산 자연휴양림'!Print_Area</vt:lpstr>
      <vt:lpstr>'체험학습 5.17 와인동굴 5.6세'!Print_Area</vt:lpstr>
      <vt:lpstr>'체험학습 5.18 와인동굴 7세'!Print_Area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16</cp:revision>
  <cp:lastPrinted>2018-05-18T01:09:34Z</cp:lastPrinted>
  <dcterms:created xsi:type="dcterms:W3CDTF">2015-06-03T23:49:18Z</dcterms:created>
  <dcterms:modified xsi:type="dcterms:W3CDTF">2018-05-18T01:12:42Z</dcterms:modified>
  <cp:version>0906.0100.01</cp:version>
</cp:coreProperties>
</file>