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8035" windowHeight="12780"/>
  </bookViews>
  <sheets>
    <sheet name="1.표지" sheetId="1" r:id="rId1"/>
    <sheet name="2.총칙" sheetId="2" r:id="rId2"/>
    <sheet name="3.총괄표" sheetId="3" r:id="rId3"/>
    <sheet name="4-1.세입예산명세서" sheetId="4" r:id="rId4"/>
    <sheet name="4-2.세입예산내역" sheetId="5" r:id="rId5"/>
    <sheet name="5-1.세출예산명세서" sheetId="6" r:id="rId6"/>
    <sheet name="5-2.세출예산내역" sheetId="7"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4" hidden="1">'4-2.세입예산내역'!$A$6:$AZ$8</definedName>
    <definedName name="_xlnm._FilterDatabase" localSheetId="6" hidden="1">'5-2.세출예산내역'!$A$6:$BJ$8</definedName>
    <definedName name="_xlnm.Print_Area" localSheetId="0">'1.표지'!$A$1:$G$30</definedName>
    <definedName name="_xlnm.Print_Area" localSheetId="1">'2.총칙'!$A$1:$I$13</definedName>
    <definedName name="_xlnm.Print_Area" localSheetId="2">'3.총괄표'!$A$1:$V$28</definedName>
    <definedName name="_xlnm.Print_Area" localSheetId="3">'4-1.세입예산명세서'!$A$1:$H$83</definedName>
    <definedName name="_xlnm.Print_Area" localSheetId="4">'4-2.세입예산내역'!$A$1:$AZ$11</definedName>
    <definedName name="_xlnm.Print_Area" localSheetId="5">'5-1.세출예산명세서'!$A$1:$H$155</definedName>
    <definedName name="_xlnm.Print_Area" localSheetId="6">'5-2.세출예산내역'!$A$1:$BG$12</definedName>
    <definedName name="_xlnm.Print_Titles" localSheetId="3">'4-1.세입예산명세서'!$3:$4</definedName>
    <definedName name="_xlnm.Print_Titles" localSheetId="4">'4-2.세입예산내역'!$A:$A</definedName>
    <definedName name="_xlnm.Print_Titles" localSheetId="5">'5-1.세출예산명세서'!$3:$4</definedName>
    <definedName name="_xlnm.Print_Titles" localSheetId="6">'5-2.세출예산내역'!$A:$A</definedName>
    <definedName name="qq" localSheetId="3">[1]학교명렬!$A$2:$B$50,[1]학교명렬!#REF!</definedName>
    <definedName name="qq" localSheetId="5">[1]학교명렬!$A$2:$B$50,[1]학교명렬!#REF!</definedName>
    <definedName name="qq">[1]학교명렬!$A$2:$B$50,[1]학교명렬!#REF!</definedName>
    <definedName name="ㅁㅁㅁㅁ" localSheetId="3">'[2]2'!#REF!</definedName>
    <definedName name="ㅁㅁㅁㅁ" localSheetId="5">'[2]2'!#REF!</definedName>
    <definedName name="ㅁㅁㅁㅁ">'[2]2'!#REF!</definedName>
    <definedName name="면제" localSheetId="3">'[3]2-7(수정)'!$J$6:$J$19</definedName>
    <definedName name="면제" localSheetId="5">'[3]2-7(수정)'!$J$6:$J$19</definedName>
    <definedName name="면제">'[3]2-7(수정)'!$J$6:$J$19</definedName>
    <definedName name="면제구분" localSheetId="3">'[4]2-7(수정)'!$J$6:$J$19</definedName>
    <definedName name="면제구분" localSheetId="5">'[4]2-7(수정)'!$J$6:$J$19</definedName>
    <definedName name="면제구분">'[4]2-7(수정)'!$J$6:$J$19</definedName>
    <definedName name="면제사유">#REF!</definedName>
    <definedName name="면제사유1" localSheetId="3">'[4]2-7(수정)'!$J$6:$J$19</definedName>
    <definedName name="면제사유1" localSheetId="5">'[4]2-7(수정)'!$J$6:$J$19</definedName>
    <definedName name="면제사유1">'[4]2-7(수정)'!$J$6:$J$19</definedName>
    <definedName name="법인명단">#REF!</definedName>
    <definedName name="법인명렬" localSheetId="3">[6]법인명렬!$B$5:$C$76,[6]법인명렬!$E$4:$F$42</definedName>
    <definedName name="법인명렬" localSheetId="5">[6]법인명렬!$B$5:$C$76,[6]법인명렬!$E$4:$F$42</definedName>
    <definedName name="법인명렬">[6]법인명렬!$B$5:$C$76,[6]법인명렬!$E$4:$F$42</definedName>
    <definedName name="법인명렬1">[7]법인명렬!$B$5:$C$76,[7]법인명렬!$E$4:$F$42</definedName>
    <definedName name="부서명">#REF!</definedName>
    <definedName name="부서명1">'[2]5'!$K$7:$K$21</definedName>
    <definedName name="수업료급지">#REF!</definedName>
    <definedName name="수업료급지1" localSheetId="3">'[2]1'!#REF!</definedName>
    <definedName name="수업료급지1" localSheetId="5">'[2]1'!#REF!</definedName>
    <definedName name="수업료급지1">'[2]1'!#REF!</definedName>
    <definedName name="학교명력1" localSheetId="3">'[2]2'!#REF!</definedName>
    <definedName name="학교명력1" localSheetId="5">'[2]2'!#REF!</definedName>
    <definedName name="학교명력1">'[2]2'!#REF!</definedName>
    <definedName name="학교명렬" localSheetId="3">[8]학교별!$A$6:$B$56,[8]학교별!#REF!</definedName>
    <definedName name="학교명렬" localSheetId="5">[8]학교별!$A$6:$B$56,[8]학교별!#REF!</definedName>
    <definedName name="학교명렬">[8]학교별!$A$6:$B$56,[8]학교별!#REF!</definedName>
  </definedNames>
  <calcPr calcId="145621"/>
  <fileRecoveryPr repairLoad="1"/>
</workbook>
</file>

<file path=xl/calcChain.xml><?xml version="1.0" encoding="utf-8"?>
<calcChain xmlns="http://schemas.openxmlformats.org/spreadsheetml/2006/main">
  <c r="BG8" i="7" l="1"/>
  <c r="BF8" i="7"/>
  <c r="BE8" i="7"/>
  <c r="BC8" i="7"/>
  <c r="BB8" i="7"/>
  <c r="BA8" i="7"/>
  <c r="AZ8" i="7"/>
  <c r="AY8" i="7"/>
  <c r="AX8" i="7"/>
  <c r="AW8" i="7"/>
  <c r="AV8" i="7"/>
  <c r="AU8" i="7"/>
  <c r="AT8" i="7"/>
  <c r="AS8" i="7"/>
  <c r="AR8" i="7"/>
  <c r="AQ8" i="7"/>
  <c r="AP8" i="7"/>
  <c r="AO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C8" i="7"/>
  <c r="B8" i="7"/>
  <c r="BG7" i="7"/>
  <c r="BF7" i="7"/>
  <c r="BC7" i="7"/>
  <c r="BA7" i="7"/>
  <c r="AU7" i="7"/>
  <c r="AP7" i="7"/>
  <c r="AL7" i="7"/>
  <c r="AD7" i="7"/>
  <c r="AC7" i="7"/>
  <c r="Z7" i="7"/>
  <c r="V7" i="7"/>
  <c r="U7" i="7"/>
  <c r="L7" i="7"/>
  <c r="F7" i="7"/>
  <c r="F155" i="6"/>
  <c r="E155" i="6"/>
  <c r="D155" i="6"/>
  <c r="F154" i="6"/>
  <c r="F153" i="6"/>
  <c r="E153" i="6"/>
  <c r="D153" i="6"/>
  <c r="F152" i="6"/>
  <c r="E152" i="6"/>
  <c r="D152" i="6"/>
  <c r="F151" i="6"/>
  <c r="F150" i="6"/>
  <c r="F149" i="6"/>
  <c r="F148" i="6"/>
  <c r="F147" i="6"/>
  <c r="E147" i="6"/>
  <c r="D147" i="6"/>
  <c r="F146" i="6"/>
  <c r="E146" i="6"/>
  <c r="D146" i="6"/>
  <c r="F145" i="6"/>
  <c r="F144" i="6"/>
  <c r="E144" i="6"/>
  <c r="D144" i="6"/>
  <c r="F143" i="6"/>
  <c r="E143" i="6"/>
  <c r="D143" i="6"/>
  <c r="F142" i="6"/>
  <c r="F141" i="6"/>
  <c r="F140" i="6"/>
  <c r="F139" i="6"/>
  <c r="E139" i="6"/>
  <c r="D139" i="6"/>
  <c r="F138" i="6"/>
  <c r="E138" i="6"/>
  <c r="D138" i="6"/>
  <c r="F137" i="6"/>
  <c r="F136" i="6"/>
  <c r="E136" i="6"/>
  <c r="D136" i="6"/>
  <c r="F135" i="6"/>
  <c r="E135" i="6"/>
  <c r="D135" i="6"/>
  <c r="F134" i="6"/>
  <c r="F133" i="6"/>
  <c r="F132" i="6"/>
  <c r="F131" i="6"/>
  <c r="E131" i="6"/>
  <c r="D131" i="6"/>
  <c r="F130" i="6"/>
  <c r="E130" i="6"/>
  <c r="D130" i="6"/>
  <c r="F126" i="6"/>
  <c r="H125" i="6"/>
  <c r="F113" i="6"/>
  <c r="H112" i="6"/>
  <c r="F100" i="6"/>
  <c r="H99" i="6"/>
  <c r="F63" i="6"/>
  <c r="F62" i="6"/>
  <c r="E62" i="6"/>
  <c r="D62" i="6"/>
  <c r="F61" i="6"/>
  <c r="E61" i="6"/>
  <c r="D61" i="6"/>
  <c r="F60" i="6"/>
  <c r="H59" i="6"/>
  <c r="F56" i="6"/>
  <c r="F55" i="6"/>
  <c r="E55" i="6"/>
  <c r="D55" i="6"/>
  <c r="H54" i="6"/>
  <c r="F44" i="6"/>
  <c r="F43" i="6"/>
  <c r="F42" i="6"/>
  <c r="F41" i="6"/>
  <c r="E41" i="6"/>
  <c r="D41" i="6"/>
  <c r="F40" i="6"/>
  <c r="E40" i="6"/>
  <c r="D40" i="6"/>
  <c r="F39" i="6"/>
  <c r="F38" i="6"/>
  <c r="H37" i="6"/>
  <c r="F34" i="6"/>
  <c r="H33" i="6"/>
  <c r="F29" i="6"/>
  <c r="F28" i="6"/>
  <c r="F27" i="6"/>
  <c r="F26" i="6"/>
  <c r="H25" i="6"/>
  <c r="F19" i="6"/>
  <c r="F18" i="6"/>
  <c r="E18" i="6"/>
  <c r="D18" i="6"/>
  <c r="F17" i="6"/>
  <c r="F16" i="6"/>
  <c r="F15" i="6"/>
  <c r="F14" i="6"/>
  <c r="F13" i="6"/>
  <c r="F12" i="6"/>
  <c r="E12" i="6"/>
  <c r="D12" i="6"/>
  <c r="F11" i="6"/>
  <c r="E11" i="6"/>
  <c r="D11" i="6"/>
  <c r="F10" i="6"/>
  <c r="F9" i="6"/>
  <c r="F8" i="6"/>
  <c r="F7" i="6"/>
  <c r="F6" i="6"/>
  <c r="E6" i="6"/>
  <c r="D6" i="6"/>
  <c r="F5" i="6"/>
  <c r="E5" i="6"/>
  <c r="D5" i="6"/>
  <c r="AZ8" i="5"/>
  <c r="AY8" i="5"/>
  <c r="AX8" i="5"/>
  <c r="AV8" i="5"/>
  <c r="AU8" i="5"/>
  <c r="AT8" i="5"/>
  <c r="AS8" i="5"/>
  <c r="AR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B8" i="5"/>
  <c r="AZ7" i="5"/>
  <c r="AY7" i="5"/>
  <c r="AV7" i="5"/>
  <c r="AU7" i="5"/>
  <c r="AT7" i="5"/>
  <c r="AM7" i="5"/>
  <c r="AI7" i="5"/>
  <c r="AE7" i="5"/>
  <c r="AA7" i="5"/>
  <c r="V7" i="5"/>
  <c r="P7" i="5"/>
  <c r="O7" i="5"/>
  <c r="I7" i="5"/>
  <c r="F83" i="4"/>
  <c r="E83" i="4"/>
  <c r="D83" i="4"/>
  <c r="F82" i="4"/>
  <c r="F81" i="4"/>
  <c r="H80" i="4"/>
  <c r="F68" i="4"/>
  <c r="H67" i="4"/>
  <c r="F64" i="4"/>
  <c r="F63" i="4"/>
  <c r="E63" i="4"/>
  <c r="D63" i="4"/>
  <c r="F62" i="4"/>
  <c r="F61" i="4"/>
  <c r="F60" i="4"/>
  <c r="F59" i="4"/>
  <c r="F58" i="4"/>
  <c r="E58" i="4"/>
  <c r="D58" i="4"/>
  <c r="F57" i="4"/>
  <c r="F56" i="4"/>
  <c r="E56" i="4"/>
  <c r="D56" i="4"/>
  <c r="F55" i="4"/>
  <c r="E55" i="4"/>
  <c r="D55" i="4"/>
  <c r="F54" i="4"/>
  <c r="F53" i="4"/>
  <c r="F52" i="4"/>
  <c r="F51" i="4"/>
  <c r="E51" i="4"/>
  <c r="D51" i="4"/>
  <c r="F50" i="4"/>
  <c r="E50" i="4"/>
  <c r="D50" i="4"/>
  <c r="F49" i="4"/>
  <c r="F48" i="4"/>
  <c r="H47" i="4"/>
  <c r="F45" i="4"/>
  <c r="F44" i="4"/>
  <c r="E44" i="4"/>
  <c r="D44" i="4"/>
  <c r="F43" i="4"/>
  <c r="E43" i="4"/>
  <c r="D43" i="4"/>
  <c r="F41" i="4"/>
  <c r="H40" i="4"/>
  <c r="F38" i="4"/>
  <c r="F37" i="4"/>
  <c r="F36" i="4"/>
  <c r="E36" i="4"/>
  <c r="D36" i="4"/>
  <c r="F35" i="4"/>
  <c r="E35" i="4"/>
  <c r="D35" i="4"/>
  <c r="F34" i="4"/>
  <c r="F33" i="4"/>
  <c r="F32" i="4"/>
  <c r="F31" i="4"/>
  <c r="F30" i="4"/>
  <c r="E30" i="4"/>
  <c r="D30" i="4"/>
  <c r="F29" i="4"/>
  <c r="E29" i="4"/>
  <c r="D29" i="4"/>
  <c r="F28" i="4"/>
  <c r="F27" i="4"/>
  <c r="F26" i="4"/>
  <c r="F25" i="4"/>
  <c r="F24" i="4"/>
  <c r="E24" i="4"/>
  <c r="D24" i="4"/>
  <c r="F23" i="4"/>
  <c r="E23" i="4"/>
  <c r="D23" i="4"/>
  <c r="F22" i="4"/>
  <c r="F21" i="4"/>
  <c r="E21" i="4"/>
  <c r="D21" i="4"/>
  <c r="F20" i="4"/>
  <c r="E20" i="4"/>
  <c r="D20" i="4"/>
  <c r="F19" i="4"/>
  <c r="F18" i="4"/>
  <c r="F17" i="4"/>
  <c r="F16" i="4"/>
  <c r="F15" i="4"/>
  <c r="F14" i="4"/>
  <c r="E14" i="4"/>
  <c r="D14" i="4"/>
  <c r="F13" i="4"/>
  <c r="F12" i="4"/>
  <c r="F11" i="4"/>
  <c r="F10" i="4"/>
  <c r="F9" i="4"/>
  <c r="F8" i="4"/>
  <c r="F7" i="4"/>
  <c r="F6" i="4"/>
  <c r="E6" i="4"/>
  <c r="D6" i="4"/>
  <c r="F5" i="4"/>
  <c r="E5" i="4"/>
  <c r="D5" i="4"/>
  <c r="K28" i="3"/>
  <c r="J28" i="3"/>
  <c r="I28" i="3"/>
  <c r="F28" i="3"/>
  <c r="E28" i="3"/>
  <c r="D28" i="3"/>
  <c r="K27" i="3"/>
  <c r="K26" i="3"/>
  <c r="F26" i="3"/>
  <c r="K25" i="3"/>
  <c r="F25" i="3"/>
  <c r="K24" i="3"/>
  <c r="F24" i="3"/>
  <c r="K23" i="3"/>
  <c r="F23" i="3"/>
  <c r="K22" i="3"/>
  <c r="F22" i="3"/>
  <c r="V21" i="3"/>
  <c r="U21" i="3"/>
  <c r="S21" i="3"/>
  <c r="R21" i="3"/>
  <c r="Q21" i="3"/>
  <c r="P21" i="3"/>
  <c r="O21" i="3"/>
  <c r="N21" i="3"/>
  <c r="K21" i="3"/>
  <c r="V20" i="3"/>
  <c r="K20" i="3"/>
  <c r="F20" i="3"/>
  <c r="V19" i="3"/>
  <c r="K19" i="3"/>
  <c r="V18" i="3"/>
  <c r="K18" i="3"/>
  <c r="F18" i="3"/>
  <c r="V17" i="3"/>
  <c r="K17" i="3"/>
  <c r="V16" i="3"/>
  <c r="K16" i="3"/>
  <c r="F16" i="3"/>
  <c r="V15" i="3"/>
  <c r="K15" i="3"/>
  <c r="V14" i="3"/>
  <c r="K14" i="3"/>
  <c r="J14" i="3"/>
  <c r="I14" i="3"/>
  <c r="F14" i="3"/>
  <c r="E14" i="3"/>
  <c r="D14" i="3"/>
  <c r="V13" i="3"/>
  <c r="K13" i="3"/>
  <c r="F13" i="3"/>
  <c r="V12" i="3"/>
  <c r="K12" i="3"/>
  <c r="F12" i="3"/>
  <c r="V11" i="3"/>
  <c r="K11" i="3"/>
  <c r="F11" i="3"/>
  <c r="V10" i="3"/>
  <c r="K10" i="3"/>
  <c r="F10" i="3"/>
  <c r="V9" i="3"/>
  <c r="K9" i="3"/>
  <c r="F9" i="3"/>
</calcChain>
</file>

<file path=xl/comments1.xml><?xml version="1.0" encoding="utf-8"?>
<comments xmlns="http://schemas.openxmlformats.org/spreadsheetml/2006/main">
  <authors>
    <author>Administrator</author>
  </authors>
  <commentList>
    <comment ref="C18" authorId="0">
      <text>
        <r>
          <rPr>
            <b/>
            <sz val="12"/>
            <color indexed="81"/>
            <rFont val="돋움"/>
            <family val="3"/>
            <charset val="129"/>
          </rPr>
          <t>이사회</t>
        </r>
        <r>
          <rPr>
            <b/>
            <sz val="12"/>
            <color indexed="81"/>
            <rFont val="Tahoma"/>
            <family val="2"/>
          </rPr>
          <t xml:space="preserve"> </t>
        </r>
        <r>
          <rPr>
            <b/>
            <sz val="12"/>
            <color indexed="81"/>
            <rFont val="돋움"/>
            <family val="3"/>
            <charset val="129"/>
          </rPr>
          <t>심의</t>
        </r>
        <r>
          <rPr>
            <b/>
            <sz val="12"/>
            <color indexed="81"/>
            <rFont val="Tahoma"/>
            <family val="2"/>
          </rPr>
          <t xml:space="preserve"> </t>
        </r>
        <r>
          <rPr>
            <b/>
            <sz val="12"/>
            <color indexed="81"/>
            <rFont val="돋움"/>
            <family val="3"/>
            <charset val="129"/>
          </rPr>
          <t>의결</t>
        </r>
        <r>
          <rPr>
            <b/>
            <sz val="12"/>
            <color indexed="81"/>
            <rFont val="Tahoma"/>
            <family val="2"/>
          </rPr>
          <t xml:space="preserve"> </t>
        </r>
        <r>
          <rPr>
            <b/>
            <sz val="12"/>
            <color indexed="81"/>
            <rFont val="돋움"/>
            <family val="3"/>
            <charset val="129"/>
          </rPr>
          <t>날짜</t>
        </r>
        <r>
          <rPr>
            <b/>
            <sz val="12"/>
            <color indexed="81"/>
            <rFont val="Tahoma"/>
            <family val="2"/>
          </rPr>
          <t xml:space="preserve"> </t>
        </r>
        <r>
          <rPr>
            <b/>
            <sz val="12"/>
            <color indexed="81"/>
            <rFont val="돋움"/>
            <family val="3"/>
            <charset val="129"/>
          </rPr>
          <t>입력</t>
        </r>
      </text>
    </comment>
  </commentList>
</comments>
</file>

<file path=xl/comments2.xml><?xml version="1.0" encoding="utf-8"?>
<comments xmlns="http://schemas.openxmlformats.org/spreadsheetml/2006/main">
  <authors>
    <author>user</author>
  </authors>
  <commentList>
    <comment ref="O6" authorId="0">
      <text>
        <r>
          <rPr>
            <b/>
            <sz val="9"/>
            <color indexed="81"/>
            <rFont val="돋움"/>
            <family val="3"/>
            <charset val="129"/>
          </rPr>
          <t>시트</t>
        </r>
        <r>
          <rPr>
            <b/>
            <sz val="9"/>
            <color indexed="81"/>
            <rFont val="Tahoma"/>
            <family val="2"/>
          </rPr>
          <t>6)</t>
        </r>
        <r>
          <rPr>
            <b/>
            <sz val="9"/>
            <color indexed="81"/>
            <rFont val="돋움"/>
            <family val="3"/>
            <charset val="129"/>
          </rPr>
          <t>세출예산명서서</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전출금</t>
        </r>
        <r>
          <rPr>
            <b/>
            <sz val="9"/>
            <color indexed="81"/>
            <rFont val="Tahoma"/>
            <family val="2"/>
          </rPr>
          <t xml:space="preserve"> </t>
        </r>
        <r>
          <rPr>
            <b/>
            <sz val="9"/>
            <color indexed="81"/>
            <rFont val="돋움"/>
            <family val="3"/>
            <charset val="129"/>
          </rPr>
          <t>과</t>
        </r>
        <r>
          <rPr>
            <b/>
            <sz val="9"/>
            <color indexed="81"/>
            <rFont val="Tahoma"/>
            <family val="2"/>
          </rPr>
          <t xml:space="preserve"> </t>
        </r>
        <r>
          <rPr>
            <b/>
            <sz val="9"/>
            <color indexed="81"/>
            <rFont val="돋움"/>
            <family val="3"/>
            <charset val="129"/>
          </rPr>
          <t>일치</t>
        </r>
      </text>
    </comment>
  </commentList>
</comments>
</file>

<file path=xl/comments3.xml><?xml version="1.0" encoding="utf-8"?>
<comments xmlns="http://schemas.openxmlformats.org/spreadsheetml/2006/main">
  <authors>
    <author>Administrator</author>
  </authors>
  <commentList>
    <comment ref="AP6" authorId="0">
      <text>
        <r>
          <rPr>
            <b/>
            <sz val="9"/>
            <color indexed="81"/>
            <rFont val="돋움"/>
            <family val="3"/>
            <charset val="129"/>
          </rPr>
          <t>법인일반회계</t>
        </r>
        <r>
          <rPr>
            <b/>
            <sz val="9"/>
            <color indexed="81"/>
            <rFont val="돋움"/>
            <family val="3"/>
            <charset val="129"/>
          </rPr>
          <t>에서</t>
        </r>
        <r>
          <rPr>
            <b/>
            <sz val="9"/>
            <color indexed="81"/>
            <rFont val="Tahoma"/>
            <family val="2"/>
          </rPr>
          <t xml:space="preserve"> </t>
        </r>
        <r>
          <rPr>
            <b/>
            <sz val="9"/>
            <color indexed="81"/>
            <rFont val="돋움"/>
            <family val="3"/>
            <charset val="129"/>
          </rPr>
          <t>발생하는</t>
        </r>
        <r>
          <rPr>
            <b/>
            <sz val="9"/>
            <color indexed="81"/>
            <rFont val="Tahoma"/>
            <family val="2"/>
          </rPr>
          <t xml:space="preserve"> </t>
        </r>
        <r>
          <rPr>
            <b/>
            <sz val="9"/>
            <color indexed="81"/>
            <rFont val="돋움"/>
            <family val="3"/>
            <charset val="129"/>
          </rPr>
          <t>법인세</t>
        </r>
        <r>
          <rPr>
            <b/>
            <sz val="9"/>
            <color indexed="81"/>
            <rFont val="Tahoma"/>
            <family val="2"/>
          </rPr>
          <t xml:space="preserve"> </t>
        </r>
        <r>
          <rPr>
            <b/>
            <sz val="9"/>
            <color indexed="81"/>
            <rFont val="돋움"/>
            <family val="3"/>
            <charset val="129"/>
          </rPr>
          <t>환급금</t>
        </r>
        <r>
          <rPr>
            <b/>
            <sz val="9"/>
            <color indexed="81"/>
            <rFont val="Tahoma"/>
            <family val="2"/>
          </rPr>
          <t xml:space="preserve"> </t>
        </r>
        <r>
          <rPr>
            <b/>
            <sz val="9"/>
            <color indexed="81"/>
            <rFont val="돋움"/>
            <family val="3"/>
            <charset val="129"/>
          </rPr>
          <t>등</t>
        </r>
      </text>
    </comment>
  </commentList>
</comments>
</file>

<file path=xl/comments4.xml><?xml version="1.0" encoding="utf-8"?>
<comments xmlns="http://schemas.openxmlformats.org/spreadsheetml/2006/main">
  <authors>
    <author>user</author>
  </authors>
  <commentList>
    <comment ref="C154" authorId="0">
      <text>
        <r>
          <rPr>
            <b/>
            <sz val="9"/>
            <color indexed="81"/>
            <rFont val="돋움"/>
            <family val="3"/>
            <charset val="129"/>
          </rPr>
          <t>임대보증금</t>
        </r>
        <r>
          <rPr>
            <b/>
            <sz val="9"/>
            <color indexed="81"/>
            <rFont val="Tahoma"/>
            <family val="2"/>
          </rPr>
          <t xml:space="preserve"> </t>
        </r>
        <r>
          <rPr>
            <b/>
            <sz val="9"/>
            <color indexed="81"/>
            <rFont val="돋움"/>
            <family val="3"/>
            <charset val="129"/>
          </rPr>
          <t>미환급금</t>
        </r>
        <r>
          <rPr>
            <b/>
            <sz val="9"/>
            <color indexed="81"/>
            <rFont val="Tahoma"/>
            <family val="2"/>
          </rPr>
          <t>(</t>
        </r>
        <r>
          <rPr>
            <b/>
            <sz val="9"/>
            <color indexed="81"/>
            <rFont val="돋움"/>
            <family val="3"/>
            <charset val="129"/>
          </rPr>
          <t>계약기간이</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이상으로</t>
        </r>
        <r>
          <rPr>
            <b/>
            <sz val="9"/>
            <color indexed="81"/>
            <rFont val="Tahoma"/>
            <family val="2"/>
          </rPr>
          <t xml:space="preserve"> </t>
        </r>
        <r>
          <rPr>
            <b/>
            <sz val="9"/>
            <color indexed="81"/>
            <rFont val="돋움"/>
            <family val="3"/>
            <charset val="129"/>
          </rPr>
          <t>당해연도에</t>
        </r>
        <r>
          <rPr>
            <b/>
            <sz val="9"/>
            <color indexed="81"/>
            <rFont val="Tahoma"/>
            <family val="2"/>
          </rPr>
          <t xml:space="preserve"> </t>
        </r>
        <r>
          <rPr>
            <b/>
            <sz val="9"/>
            <color indexed="81"/>
            <rFont val="돋움"/>
            <family val="3"/>
            <charset val="129"/>
          </rPr>
          <t>보증금을</t>
        </r>
        <r>
          <rPr>
            <b/>
            <sz val="9"/>
            <color indexed="81"/>
            <rFont val="Tahoma"/>
            <family val="2"/>
          </rPr>
          <t xml:space="preserve"> </t>
        </r>
        <r>
          <rPr>
            <b/>
            <sz val="9"/>
            <color indexed="81"/>
            <rFont val="돋움"/>
            <family val="3"/>
            <charset val="129"/>
          </rPr>
          <t>환급하지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계상</t>
        </r>
        <r>
          <rPr>
            <b/>
            <sz val="9"/>
            <color indexed="81"/>
            <rFont val="Tahoma"/>
            <family val="2"/>
          </rPr>
          <t>)</t>
        </r>
      </text>
    </comment>
  </commentList>
</comments>
</file>

<file path=xl/sharedStrings.xml><?xml version="1.0" encoding="utf-8"?>
<sst xmlns="http://schemas.openxmlformats.org/spreadsheetml/2006/main" count="555" uniqueCount="492">
  <si>
    <t>2019회계연도</t>
    <phoneticPr fontId="3" type="noConversion"/>
  </si>
  <si>
    <t>포스코교육재단 법인회계 세입·세출 예산서</t>
    <phoneticPr fontId="3" type="noConversion"/>
  </si>
  <si>
    <t>2019.   2.  8</t>
    <phoneticPr fontId="3" type="noConversion"/>
  </si>
  <si>
    <t>학교법인  포스코교육재단</t>
    <phoneticPr fontId="3" type="noConversion"/>
  </si>
  <si>
    <t>예  산  총  칙</t>
    <phoneticPr fontId="3" type="noConversion"/>
  </si>
  <si>
    <r>
      <rPr>
        <b/>
        <sz val="13"/>
        <color indexed="8"/>
        <rFont val="돋움체"/>
        <family val="3"/>
        <charset val="129"/>
      </rPr>
      <t>제1조</t>
    </r>
    <r>
      <rPr>
        <sz val="13"/>
        <color indexed="8"/>
        <rFont val="돋움체"/>
        <family val="3"/>
        <charset val="129"/>
      </rPr>
      <t xml:space="preserve">  2019회계연도 학교법인 포스코교육재단 법인회계 세입·세출예산 총액은 세입·세출 각각 </t>
    </r>
    <r>
      <rPr>
        <b/>
        <sz val="13"/>
        <color indexed="8"/>
        <rFont val="돋움체"/>
        <family val="3"/>
        <charset val="129"/>
      </rPr>
      <t>32,136,000,000원</t>
    </r>
    <r>
      <rPr>
        <sz val="13"/>
        <color indexed="8"/>
        <rFont val="돋움체"/>
        <family val="3"/>
        <charset val="129"/>
      </rPr>
      <t>으로 하며, 세입·세출의 명세는『세입·세출예산서』와 같다.</t>
    </r>
    <phoneticPr fontId="3" type="noConversion"/>
  </si>
  <si>
    <r>
      <rPr>
        <b/>
        <sz val="13"/>
        <color indexed="8"/>
        <rFont val="돋움체"/>
        <family val="3"/>
        <charset val="129"/>
      </rPr>
      <t>제2조</t>
    </r>
    <r>
      <rPr>
        <sz val="13"/>
        <color indexed="8"/>
        <rFont val="돋움체"/>
        <family val="3"/>
        <charset val="129"/>
      </rPr>
      <t>  2019회계연도 이월사업은 별첨『이월사업비』와 같다.</t>
    </r>
    <phoneticPr fontId="3" type="noConversion"/>
  </si>
  <si>
    <r>
      <rPr>
        <b/>
        <sz val="13"/>
        <color indexed="8"/>
        <rFont val="돋움체"/>
        <family val="3"/>
        <charset val="129"/>
      </rPr>
      <t xml:space="preserve">제3조 </t>
    </r>
    <r>
      <rPr>
        <sz val="13"/>
        <color indexed="8"/>
        <rFont val="돋움체"/>
        <family val="3"/>
        <charset val="129"/>
      </rPr>
      <t xml:space="preserve"> 국가 또는 지방자치단체로부터 목적이 지정되고 소요전액이 교부된 경비 또는 학교운영위원회 자문을 거친 선택적 교육수입의 수익자부담경비는 추가경정예산의 성립이전에 사용할 수 있으며 이는, 동일 회계연도내 차기 추가경정예산에 반영한다. 다만, 회계연도말에 용도가 지정되고 소요전액이 교부된 경비(목적지정 전입금, 보조금 등)에 대하여 불가피한 사유로 추가경정예산을 편성하지 못할 경우 이사회의 의결을 받은 것으로 간주처리하고 추후에 보고한다.</t>
    </r>
    <phoneticPr fontId="3" type="noConversion"/>
  </si>
  <si>
    <r>
      <rPr>
        <b/>
        <sz val="13"/>
        <color indexed="8"/>
        <rFont val="돋움체"/>
        <family val="3"/>
        <charset val="129"/>
      </rPr>
      <t>제4조</t>
    </r>
    <r>
      <rPr>
        <sz val="13"/>
        <color indexed="8"/>
        <rFont val="돋움체"/>
        <family val="3"/>
        <charset val="129"/>
      </rPr>
      <t>  동일 예산 관내의 항간 또는 목간에 예산의 과부족이 있는 경우에는 사학기관 재무회계규칙 제21조 제3항의 규정에 의하여 상하 전용할 수 있다. 단, 회계연도경과 후에는 예산을 전용할 수 없으며, 업무추진비에 충당하기 위하여 다른 비목을 전용할 수 없다.</t>
    </r>
    <phoneticPr fontId="3" type="noConversion"/>
  </si>
  <si>
    <t>2019회계연도 법인회계 예산 총괄표</t>
    <phoneticPr fontId="3" type="noConversion"/>
  </si>
  <si>
    <t xml:space="preserve">     법인명 : 포스코교육재단</t>
    <phoneticPr fontId="3" type="noConversion"/>
  </si>
  <si>
    <t>(단위 : 천원)</t>
    <phoneticPr fontId="3" type="noConversion"/>
  </si>
  <si>
    <t xml:space="preserve">    * 유지경영학교별 학교회계 전출금 세부내역</t>
    <phoneticPr fontId="3" type="noConversion"/>
  </si>
  <si>
    <t>1. 세 입</t>
  </si>
  <si>
    <t>2. 세 출</t>
  </si>
  <si>
    <t>(단위:천원)</t>
    <phoneticPr fontId="3" type="noConversion"/>
  </si>
  <si>
    <t xml:space="preserve">과 목 </t>
  </si>
  <si>
    <t>예산액</t>
  </si>
  <si>
    <t>전년도</t>
  </si>
  <si>
    <t>비교증감</t>
  </si>
  <si>
    <t>과 목
(항별)</t>
    <phoneticPr fontId="3" type="noConversion"/>
  </si>
  <si>
    <t>구분</t>
    <phoneticPr fontId="3" type="noConversion"/>
  </si>
  <si>
    <t>세입(잡수입)</t>
    <phoneticPr fontId="3" type="noConversion"/>
  </si>
  <si>
    <t>세출(전출금)</t>
    <phoneticPr fontId="3" type="noConversion"/>
  </si>
  <si>
    <t>(A)</t>
  </si>
  <si>
    <t>(A-B)</t>
  </si>
  <si>
    <t>유지경영학교별</t>
    <phoneticPr fontId="19" type="noConversion"/>
  </si>
  <si>
    <t>법인세 환급금
(학교분)</t>
    <phoneticPr fontId="19" type="noConversion"/>
  </si>
  <si>
    <t>법정부담금</t>
    <phoneticPr fontId="3" type="noConversion"/>
  </si>
  <si>
    <t>학교운영경비</t>
    <phoneticPr fontId="3" type="noConversion"/>
  </si>
  <si>
    <t>법인세 환급급
(학교분)</t>
    <phoneticPr fontId="3" type="noConversion"/>
  </si>
  <si>
    <t>교육청
대응투자비</t>
    <phoneticPr fontId="3" type="noConversion"/>
  </si>
  <si>
    <t>시설사업비</t>
    <phoneticPr fontId="3" type="noConversion"/>
  </si>
  <si>
    <t>교육청 외
기타지원금</t>
    <phoneticPr fontId="3" type="noConversion"/>
  </si>
  <si>
    <t>기타 전출금</t>
    <phoneticPr fontId="3" type="noConversion"/>
  </si>
  <si>
    <t>계</t>
    <phoneticPr fontId="3" type="noConversion"/>
  </si>
  <si>
    <t>(B)</t>
  </si>
  <si>
    <t>재산
수입</t>
    <phoneticPr fontId="3" type="noConversion"/>
  </si>
  <si>
    <t>기본재산수입</t>
  </si>
  <si>
    <t>이사회비</t>
  </si>
  <si>
    <t>포항제철공업고등학교</t>
  </si>
  <si>
    <t>재산매각대</t>
  </si>
  <si>
    <t>인 건 비</t>
  </si>
  <si>
    <t>포항제철고등학교</t>
  </si>
  <si>
    <t>사업수입</t>
  </si>
  <si>
    <t>수 용 비</t>
  </si>
  <si>
    <t>포항제철중학교</t>
  </si>
  <si>
    <t>투자수입</t>
  </si>
  <si>
    <t>시 설 비</t>
  </si>
  <si>
    <t>포항제철초등학교</t>
  </si>
  <si>
    <t>과년도수입</t>
  </si>
  <si>
    <t>재산관리비</t>
  </si>
  <si>
    <t>포항제철지곡초등학교</t>
  </si>
  <si>
    <t>전년도
이월금</t>
    <phoneticPr fontId="3" type="noConversion"/>
  </si>
  <si>
    <t xml:space="preserve">이월금
(①~ ③합계)
</t>
    <phoneticPr fontId="3" type="noConversion"/>
  </si>
  <si>
    <t>전출금</t>
    <phoneticPr fontId="3" type="noConversion"/>
  </si>
  <si>
    <t>전 출 금
(①~⑦ 합계)</t>
    <phoneticPr fontId="3" type="noConversion"/>
  </si>
  <si>
    <t>포항제철유치원</t>
  </si>
  <si>
    <t>(법정부담금)
①</t>
    <phoneticPr fontId="3" type="noConversion"/>
  </si>
  <si>
    <t>광양제철고등학교</t>
  </si>
  <si>
    <t>전년도
잉여금①</t>
    <phoneticPr fontId="3" type="noConversion"/>
  </si>
  <si>
    <t>(학교운영경비)
②</t>
    <phoneticPr fontId="3" type="noConversion"/>
  </si>
  <si>
    <t>광양제철중학교</t>
  </si>
  <si>
    <t>(법인세환급금)학교분 ③</t>
    <phoneticPr fontId="3" type="noConversion"/>
  </si>
  <si>
    <t>광양제철초등학교</t>
  </si>
  <si>
    <t>이월사업비
②</t>
    <phoneticPr fontId="3" type="noConversion"/>
  </si>
  <si>
    <t>교육청
대응투자비④</t>
    <phoneticPr fontId="3" type="noConversion"/>
  </si>
  <si>
    <t>광양제철남초등학교</t>
  </si>
  <si>
    <t>시설사업비⑤</t>
    <phoneticPr fontId="3" type="noConversion"/>
  </si>
  <si>
    <t>광양제철유치원</t>
  </si>
  <si>
    <t>임대보증금
미환급금
③</t>
    <phoneticPr fontId="3" type="noConversion"/>
  </si>
  <si>
    <t>교육청 외 
기타지원금⑥</t>
    <phoneticPr fontId="3" type="noConversion"/>
  </si>
  <si>
    <t>인천포스코고등학교</t>
    <phoneticPr fontId="3" type="noConversion"/>
  </si>
  <si>
    <t>기타 전출금⑦</t>
    <phoneticPr fontId="3" type="noConversion"/>
  </si>
  <si>
    <t>계</t>
    <phoneticPr fontId="19" type="noConversion"/>
  </si>
  <si>
    <t>기부원조금</t>
  </si>
  <si>
    <t>투 자 비</t>
  </si>
  <si>
    <t>차 입 금</t>
  </si>
  <si>
    <t>과년도 지출</t>
    <phoneticPr fontId="3" type="noConversion"/>
  </si>
  <si>
    <t>잡수입</t>
    <phoneticPr fontId="3" type="noConversion"/>
  </si>
  <si>
    <t>물품매각대</t>
  </si>
  <si>
    <t>부채상환금</t>
  </si>
  <si>
    <t>예금이자</t>
  </si>
  <si>
    <t>장 학 금</t>
  </si>
  <si>
    <t>잡 수 입</t>
  </si>
  <si>
    <t>제 지 출</t>
  </si>
  <si>
    <t>예 비 비</t>
  </si>
  <si>
    <t>합 계</t>
  </si>
  <si>
    <t>학교법인회계 세입예산 명세서(2019)</t>
    <phoneticPr fontId="3" type="noConversion"/>
  </si>
  <si>
    <t>법인명 : 포스코교육재단</t>
    <phoneticPr fontId="3" type="noConversion"/>
  </si>
  <si>
    <t>과           목</t>
    <phoneticPr fontId="3" type="noConversion"/>
  </si>
  <si>
    <r>
      <t xml:space="preserve">예 산 액
(A)
</t>
    </r>
    <r>
      <rPr>
        <b/>
        <sz val="10"/>
        <color indexed="10"/>
        <rFont val="돋움"/>
        <family val="3"/>
        <charset val="129"/>
      </rPr>
      <t>(단위:천원)</t>
    </r>
    <phoneticPr fontId="3" type="noConversion"/>
  </si>
  <si>
    <r>
      <t xml:space="preserve">전년도예산액
(B)
</t>
    </r>
    <r>
      <rPr>
        <b/>
        <sz val="10"/>
        <color indexed="10"/>
        <rFont val="돋움"/>
        <family val="3"/>
        <charset val="129"/>
      </rPr>
      <t>(단위:천원)</t>
    </r>
    <phoneticPr fontId="3" type="noConversion"/>
  </si>
  <si>
    <t>비교 증감
(A-B)</t>
    <phoneticPr fontId="3" type="noConversion"/>
  </si>
  <si>
    <r>
      <t xml:space="preserve">산     출      기      초 
</t>
    </r>
    <r>
      <rPr>
        <b/>
        <sz val="10"/>
        <rFont val="돋움"/>
        <family val="3"/>
        <charset val="129"/>
      </rPr>
      <t xml:space="preserve">   </t>
    </r>
    <r>
      <rPr>
        <b/>
        <sz val="10"/>
        <color indexed="10"/>
        <rFont val="돋움"/>
        <family val="3"/>
        <charset val="129"/>
      </rPr>
      <t>(단위 : 원)</t>
    </r>
    <phoneticPr fontId="3" type="noConversion"/>
  </si>
  <si>
    <t>관</t>
    <phoneticPr fontId="3" type="noConversion"/>
  </si>
  <si>
    <t>항</t>
    <phoneticPr fontId="3" type="noConversion"/>
  </si>
  <si>
    <t>목</t>
    <phoneticPr fontId="3" type="noConversion"/>
  </si>
  <si>
    <t>1. 재산수입</t>
    <phoneticPr fontId="3" type="noConversion"/>
  </si>
  <si>
    <t>1. 기본재산수입</t>
    <phoneticPr fontId="3" type="noConversion"/>
  </si>
  <si>
    <t>1. 대지료</t>
    <phoneticPr fontId="3" type="noConversion"/>
  </si>
  <si>
    <t>2. 대가료</t>
    <phoneticPr fontId="3" type="noConversion"/>
  </si>
  <si>
    <t>3. 임야수입</t>
    <phoneticPr fontId="3" type="noConversion"/>
  </si>
  <si>
    <t>4. 예금이자수입</t>
    <phoneticPr fontId="3" type="noConversion"/>
  </si>
  <si>
    <t>5. 배당금 수입</t>
    <phoneticPr fontId="3" type="noConversion"/>
  </si>
  <si>
    <t xml:space="preserve"> ㈜POSCO 주식 배당금 수입</t>
    <phoneticPr fontId="3" type="noConversion"/>
  </si>
  <si>
    <t>6. 법인세 환급금</t>
    <phoneticPr fontId="3" type="noConversion"/>
  </si>
  <si>
    <t xml:space="preserve"> 수익용기본재산(채권)에 대한 법인세 환급금 수입</t>
    <phoneticPr fontId="3" type="noConversion"/>
  </si>
  <si>
    <t>7.기타수입</t>
    <phoneticPr fontId="3" type="noConversion"/>
  </si>
  <si>
    <t xml:space="preserve"> 수익용기본재산(채권) 투자수입</t>
    <phoneticPr fontId="3" type="noConversion"/>
  </si>
  <si>
    <t>2. 재산매각대</t>
    <phoneticPr fontId="3" type="noConversion"/>
  </si>
  <si>
    <t>1. 토지매각대</t>
    <phoneticPr fontId="3" type="noConversion"/>
  </si>
  <si>
    <t>2. 건물매각대</t>
    <phoneticPr fontId="3" type="noConversion"/>
  </si>
  <si>
    <t>3. 임야매각대</t>
    <phoneticPr fontId="3" type="noConversion"/>
  </si>
  <si>
    <t>4. 현금처분대</t>
    <phoneticPr fontId="3" type="noConversion"/>
  </si>
  <si>
    <t>5. 기타재산매각대</t>
    <phoneticPr fontId="3" type="noConversion"/>
  </si>
  <si>
    <t>2. 사업수입</t>
    <phoneticPr fontId="3" type="noConversion"/>
  </si>
  <si>
    <t>1. 사업수입</t>
    <phoneticPr fontId="3" type="noConversion"/>
  </si>
  <si>
    <t>1. 사업수입</t>
    <phoneticPr fontId="3" type="noConversion"/>
  </si>
  <si>
    <t>3. 투자수입</t>
    <phoneticPr fontId="3" type="noConversion"/>
  </si>
  <si>
    <t>1. 투자수입</t>
    <phoneticPr fontId="3" type="noConversion"/>
  </si>
  <si>
    <t>1. 배당금</t>
    <phoneticPr fontId="3" type="noConversion"/>
  </si>
  <si>
    <t>2. 국채상환금</t>
    <phoneticPr fontId="3" type="noConversion"/>
  </si>
  <si>
    <t>3. 국채이자수입</t>
    <phoneticPr fontId="3" type="noConversion"/>
  </si>
  <si>
    <t>4. 기타증권수입</t>
    <phoneticPr fontId="3" type="noConversion"/>
  </si>
  <si>
    <t xml:space="preserve"> 장기대여금 수입</t>
    <phoneticPr fontId="3" type="noConversion"/>
  </si>
  <si>
    <t>4. 과년도 수입</t>
    <phoneticPr fontId="3" type="noConversion"/>
  </si>
  <si>
    <t>1. 과년도 수입</t>
    <phoneticPr fontId="3" type="noConversion"/>
  </si>
  <si>
    <t>2. 불용재산매각수입</t>
    <phoneticPr fontId="3" type="noConversion"/>
  </si>
  <si>
    <t>3. 사업수입</t>
    <phoneticPr fontId="3" type="noConversion"/>
  </si>
  <si>
    <t>4. 투자수입</t>
    <phoneticPr fontId="3" type="noConversion"/>
  </si>
  <si>
    <t>5. 이월금</t>
    <phoneticPr fontId="3" type="noConversion"/>
  </si>
  <si>
    <t>1. 전년도이월금</t>
    <phoneticPr fontId="3" type="noConversion"/>
  </si>
  <si>
    <t>1. 전년도잉여금</t>
    <phoneticPr fontId="3" type="noConversion"/>
  </si>
  <si>
    <t>2. 이월사업비</t>
    <phoneticPr fontId="3" type="noConversion"/>
  </si>
  <si>
    <t>1. 내진성능평가 및 설계, 공사비 이월사업</t>
    <phoneticPr fontId="3" type="noConversion"/>
  </si>
  <si>
    <t>2. 포철초 통합 법인지원금 이월사업</t>
    <phoneticPr fontId="3" type="noConversion"/>
  </si>
  <si>
    <t>계</t>
    <phoneticPr fontId="3" type="noConversion"/>
  </si>
  <si>
    <t>3. 임대보증금
    미환급금</t>
    <phoneticPr fontId="3" type="noConversion"/>
  </si>
  <si>
    <t>6. 기부원조금</t>
    <phoneticPr fontId="3" type="noConversion"/>
  </si>
  <si>
    <t>1. 기부원조금</t>
    <phoneticPr fontId="3" type="noConversion"/>
  </si>
  <si>
    <t>1. 기부금</t>
    <phoneticPr fontId="3" type="noConversion"/>
  </si>
  <si>
    <t>1. POSCO 기부금</t>
    <phoneticPr fontId="3" type="noConversion"/>
  </si>
  <si>
    <t>2. POSCO 건설 등 기부금(인천포스코고)</t>
    <phoneticPr fontId="3" type="noConversion"/>
  </si>
  <si>
    <t>계</t>
    <phoneticPr fontId="3" type="noConversion"/>
  </si>
  <si>
    <t>2. 원조금</t>
    <phoneticPr fontId="3" type="noConversion"/>
  </si>
  <si>
    <t>3. 보조금</t>
    <phoneticPr fontId="3" type="noConversion"/>
  </si>
  <si>
    <t xml:space="preserve"> 학교운동부 정책종목(체조) 육성지원금(경북도체육회)</t>
    <phoneticPr fontId="3" type="noConversion"/>
  </si>
  <si>
    <t>7. 차입금</t>
    <phoneticPr fontId="3" type="noConversion"/>
  </si>
  <si>
    <t>1. 차입금</t>
    <phoneticPr fontId="3" type="noConversion"/>
  </si>
  <si>
    <t>1. 은행차입</t>
    <phoneticPr fontId="3" type="noConversion"/>
  </si>
  <si>
    <t>2. 개인차입</t>
    <phoneticPr fontId="3" type="noConversion"/>
  </si>
  <si>
    <t>3.임대보증금 수입</t>
    <phoneticPr fontId="3" type="noConversion"/>
  </si>
  <si>
    <t>8. 잡수입</t>
    <phoneticPr fontId="3" type="noConversion"/>
  </si>
  <si>
    <t>1. 물품매각대</t>
    <phoneticPr fontId="3" type="noConversion"/>
  </si>
  <si>
    <t>1. 불용물품매각대</t>
    <phoneticPr fontId="3" type="noConversion"/>
  </si>
  <si>
    <t>2. 예금이자</t>
    <phoneticPr fontId="3" type="noConversion"/>
  </si>
  <si>
    <t>1. 정기예금이자</t>
    <phoneticPr fontId="3" type="noConversion"/>
  </si>
  <si>
    <t xml:space="preserve"> 법인 운영자금 수입이자</t>
    <phoneticPr fontId="3" type="noConversion"/>
  </si>
  <si>
    <t>2. 신탁예금이자</t>
    <phoneticPr fontId="3" type="noConversion"/>
  </si>
  <si>
    <t>3. 통지예금이자</t>
    <phoneticPr fontId="3" type="noConversion"/>
  </si>
  <si>
    <t>4. 기타예금이자</t>
    <phoneticPr fontId="3" type="noConversion"/>
  </si>
  <si>
    <t>3. 잡수입</t>
    <phoneticPr fontId="3" type="noConversion"/>
  </si>
  <si>
    <t>1. 잡수입</t>
    <phoneticPr fontId="3" type="noConversion"/>
  </si>
  <si>
    <t>1. 법인일반회계 법인세 환급금</t>
    <phoneticPr fontId="3" type="noConversion"/>
  </si>
  <si>
    <t>2. 법인카드포인트 캐쉬백 전환금 수입</t>
    <phoneticPr fontId="3" type="noConversion"/>
  </si>
  <si>
    <t>3. 장기대여금 이자수입</t>
    <phoneticPr fontId="3" type="noConversion"/>
  </si>
  <si>
    <t>2.법인세 환급금
   (학교분)</t>
    <phoneticPr fontId="3" type="noConversion"/>
  </si>
  <si>
    <t>1. 포항제철공업고등학교 법인세 환급금</t>
    <phoneticPr fontId="3" type="noConversion"/>
  </si>
  <si>
    <t>2, 포항제철고등학교 법인세 환급금</t>
    <phoneticPr fontId="3" type="noConversion"/>
  </si>
  <si>
    <t>3. 포항제철중학교 법인세 환급금</t>
    <phoneticPr fontId="3" type="noConversion"/>
  </si>
  <si>
    <t>4. 포항제철초등학교 법인세 환급금</t>
    <phoneticPr fontId="3" type="noConversion"/>
  </si>
  <si>
    <t>5. 포항제철지곡초등학교 법인세 환급금</t>
    <phoneticPr fontId="3" type="noConversion"/>
  </si>
  <si>
    <t>6. 포항제철유치원 법인세 환급금</t>
    <phoneticPr fontId="3" type="noConversion"/>
  </si>
  <si>
    <t>7. 광양제철고등학교 법인세 환급금</t>
    <phoneticPr fontId="3" type="noConversion"/>
  </si>
  <si>
    <t>8. 광양제철중학교 법인세 환급금</t>
    <phoneticPr fontId="3" type="noConversion"/>
  </si>
  <si>
    <t>9. 광양제철초등학교 법인세 환급금</t>
    <phoneticPr fontId="3" type="noConversion"/>
  </si>
  <si>
    <t>10. 광양제철남초등학교 법인세 환급금</t>
    <phoneticPr fontId="3" type="noConversion"/>
  </si>
  <si>
    <t>11. 광양제철유치원 법인세 환급금</t>
    <phoneticPr fontId="3" type="noConversion"/>
  </si>
  <si>
    <t>12. 인천포스코고등학교 법인세 환급금</t>
    <phoneticPr fontId="3" type="noConversion"/>
  </si>
  <si>
    <t>3. 변상비</t>
    <phoneticPr fontId="3" type="noConversion"/>
  </si>
  <si>
    <t>4. 위약금</t>
    <phoneticPr fontId="3" type="noConversion"/>
  </si>
  <si>
    <t>세    입    합    계</t>
    <phoneticPr fontId="3" type="noConversion"/>
  </si>
  <si>
    <t xml:space="preserve">  2019회계연도 학교법인 세부 예산내역(세입)</t>
    <phoneticPr fontId="19" type="noConversion"/>
  </si>
  <si>
    <t>(금액단위 : 천원)</t>
    <phoneticPr fontId="19" type="noConversion"/>
  </si>
  <si>
    <t>구분</t>
  </si>
  <si>
    <t>재        산        수        입</t>
  </si>
  <si>
    <t>투  자    수  입</t>
  </si>
  <si>
    <t>과년도수입</t>
    <phoneticPr fontId="19" type="noConversion"/>
  </si>
  <si>
    <t>이  월  금</t>
  </si>
  <si>
    <t>기  부  원  조  금</t>
  </si>
  <si>
    <t>차  입  금</t>
  </si>
  <si>
    <t>잡          수          입</t>
  </si>
  <si>
    <t>세입 총계</t>
    <phoneticPr fontId="19" type="noConversion"/>
  </si>
  <si>
    <t>2018회계연도</t>
    <phoneticPr fontId="19" type="noConversion"/>
  </si>
  <si>
    <t>비   고</t>
    <phoneticPr fontId="19" type="noConversion"/>
  </si>
  <si>
    <t>( 수 익 용) 기  본  재  산  수  입</t>
    <phoneticPr fontId="19" type="noConversion"/>
  </si>
  <si>
    <t>(수익용기본재산) 재  산  매  각  대</t>
    <phoneticPr fontId="19" type="noConversion"/>
  </si>
  <si>
    <t>합계</t>
  </si>
  <si>
    <t>투  자  수  입</t>
  </si>
  <si>
    <t>소계</t>
  </si>
  <si>
    <t>소계</t>
    <phoneticPr fontId="19" type="noConversion"/>
  </si>
  <si>
    <t>전년도이월금</t>
  </si>
  <si>
    <t>기 부 원 조 금</t>
  </si>
  <si>
    <t>차입금</t>
    <phoneticPr fontId="19" type="noConversion"/>
  </si>
  <si>
    <t>예금이자</t>
    <phoneticPr fontId="19" type="noConversion"/>
  </si>
  <si>
    <t>잡  수  입</t>
  </si>
  <si>
    <t>법인명</t>
  </si>
  <si>
    <t>대지료
(토지임대수입)</t>
    <phoneticPr fontId="19" type="noConversion"/>
  </si>
  <si>
    <t>대가료
(건물임대수입)</t>
    <phoneticPr fontId="19" type="noConversion"/>
  </si>
  <si>
    <t>임야수입</t>
    <phoneticPr fontId="19" type="noConversion"/>
  </si>
  <si>
    <t>예금이자수입</t>
    <phoneticPr fontId="19" type="noConversion"/>
  </si>
  <si>
    <t>배당금 수입</t>
    <phoneticPr fontId="19" type="noConversion"/>
  </si>
  <si>
    <t>법인세 환급금</t>
    <phoneticPr fontId="19" type="noConversion"/>
  </si>
  <si>
    <t>기타수입</t>
    <phoneticPr fontId="19" type="noConversion"/>
  </si>
  <si>
    <t>토지매각대</t>
  </si>
  <si>
    <t>건물매각대</t>
  </si>
  <si>
    <t>임야매각대</t>
    <phoneticPr fontId="19" type="noConversion"/>
  </si>
  <si>
    <t>현금처분대</t>
    <phoneticPr fontId="19" type="noConversion"/>
  </si>
  <si>
    <t>기타재산
매각대</t>
    <phoneticPr fontId="19" type="noConversion"/>
  </si>
  <si>
    <t>배 당 금</t>
  </si>
  <si>
    <t>국채상환금</t>
  </si>
  <si>
    <t>국채이자
수   입</t>
    <phoneticPr fontId="19" type="noConversion"/>
  </si>
  <si>
    <t>기타증권
수   입</t>
    <phoneticPr fontId="19" type="noConversion"/>
  </si>
  <si>
    <t>기본재산수입</t>
    <phoneticPr fontId="19" type="noConversion"/>
  </si>
  <si>
    <t>불용재산매각수입</t>
    <phoneticPr fontId="19" type="noConversion"/>
  </si>
  <si>
    <t>사업수입</t>
    <phoneticPr fontId="19" type="noConversion"/>
  </si>
  <si>
    <t>투자수입</t>
    <phoneticPr fontId="19" type="noConversion"/>
  </si>
  <si>
    <t>전년도
잉여금</t>
    <phoneticPr fontId="19" type="noConversion"/>
  </si>
  <si>
    <t>이  월
사업비</t>
    <phoneticPr fontId="19" type="noConversion"/>
  </si>
  <si>
    <t>임대보증금 
미환급금</t>
    <phoneticPr fontId="19" type="noConversion"/>
  </si>
  <si>
    <t>기부금</t>
  </si>
  <si>
    <t>원조금</t>
  </si>
  <si>
    <t>보조금</t>
  </si>
  <si>
    <t>은행차입</t>
  </si>
  <si>
    <t>개인차입</t>
  </si>
  <si>
    <t>임대보증금 수입</t>
    <phoneticPr fontId="19" type="noConversion"/>
  </si>
  <si>
    <t>불용물품
매각대</t>
    <phoneticPr fontId="19" type="noConversion"/>
  </si>
  <si>
    <t>잡수입</t>
  </si>
  <si>
    <t>법인세환급금
(학교분)</t>
    <phoneticPr fontId="19" type="noConversion"/>
  </si>
  <si>
    <t>변상비</t>
  </si>
  <si>
    <t>위약금</t>
  </si>
  <si>
    <t>세입예산(최종)</t>
    <phoneticPr fontId="19" type="noConversion"/>
  </si>
  <si>
    <t>증감액</t>
    <phoneticPr fontId="19" type="noConversion"/>
  </si>
  <si>
    <t>증감률(%)</t>
    <phoneticPr fontId="19" type="noConversion"/>
  </si>
  <si>
    <t>포스코교육재단</t>
    <phoneticPr fontId="19" type="noConversion"/>
  </si>
  <si>
    <t>합  계</t>
  </si>
  <si>
    <t xml:space="preserve"> * 서식 변경 불가</t>
    <phoneticPr fontId="19" type="noConversion"/>
  </si>
  <si>
    <t xml:space="preserve"> * 금액단위: 천원</t>
    <phoneticPr fontId="19" type="noConversion"/>
  </si>
  <si>
    <t>학교법인회계 세출예산 명세서(2019)</t>
    <phoneticPr fontId="3" type="noConversion"/>
  </si>
  <si>
    <t>법인명 : 포스코교육재단</t>
    <phoneticPr fontId="3" type="noConversion"/>
  </si>
  <si>
    <t>과           목</t>
    <phoneticPr fontId="3" type="noConversion"/>
  </si>
  <si>
    <r>
      <t xml:space="preserve">예 산 액
(A)
</t>
    </r>
    <r>
      <rPr>
        <b/>
        <sz val="10"/>
        <rFont val="돋움"/>
        <family val="3"/>
        <charset val="129"/>
      </rPr>
      <t>(단위:천원)</t>
    </r>
    <phoneticPr fontId="3" type="noConversion"/>
  </si>
  <si>
    <r>
      <t xml:space="preserve">전년도예산액
(B)
</t>
    </r>
    <r>
      <rPr>
        <b/>
        <sz val="10"/>
        <rFont val="돋움"/>
        <family val="3"/>
        <charset val="129"/>
      </rPr>
      <t>(단위:천원)</t>
    </r>
    <phoneticPr fontId="3" type="noConversion"/>
  </si>
  <si>
    <t>비교 증감
(A-B)</t>
    <phoneticPr fontId="3" type="noConversion"/>
  </si>
  <si>
    <r>
      <t xml:space="preserve">산     출      기      초 
  </t>
    </r>
    <r>
      <rPr>
        <b/>
        <sz val="10"/>
        <rFont val="돋움"/>
        <family val="3"/>
        <charset val="129"/>
      </rPr>
      <t xml:space="preserve"> (단위 : 원)</t>
    </r>
    <phoneticPr fontId="3" type="noConversion"/>
  </si>
  <si>
    <t>관</t>
    <phoneticPr fontId="3" type="noConversion"/>
  </si>
  <si>
    <t>항</t>
    <phoneticPr fontId="3" type="noConversion"/>
  </si>
  <si>
    <t>목</t>
    <phoneticPr fontId="3" type="noConversion"/>
  </si>
  <si>
    <t>1. 이사회비</t>
    <phoneticPr fontId="3" type="noConversion"/>
  </si>
  <si>
    <t>1. 임원수당</t>
    <phoneticPr fontId="3" type="noConversion"/>
  </si>
  <si>
    <t xml:space="preserve"> 이사회 개최 참석 수당 (1,070,000원 * 9명 * 4회)</t>
    <phoneticPr fontId="3" type="noConversion"/>
  </si>
  <si>
    <t>2. 회의비</t>
    <phoneticPr fontId="3" type="noConversion"/>
  </si>
  <si>
    <t xml:space="preserve"> 이사회 개최경비 (3,000,000원 * 4회)</t>
    <phoneticPr fontId="3" type="noConversion"/>
  </si>
  <si>
    <t>3. 업무추진비</t>
    <phoneticPr fontId="3" type="noConversion"/>
  </si>
  <si>
    <t>4. 여비</t>
    <phoneticPr fontId="3" type="noConversion"/>
  </si>
  <si>
    <t xml:space="preserve"> 이사회 개최 참석 이사 여비 (200,000원 * 4회 * 5명)</t>
    <phoneticPr fontId="3" type="noConversion"/>
  </si>
  <si>
    <t>2. 사무비</t>
    <phoneticPr fontId="3" type="noConversion"/>
  </si>
  <si>
    <t>1. 인건비</t>
    <phoneticPr fontId="3" type="noConversion"/>
  </si>
  <si>
    <t>1. 봉급</t>
    <phoneticPr fontId="3" type="noConversion"/>
  </si>
  <si>
    <t xml:space="preserve"> 법인 임직원 봉급</t>
    <phoneticPr fontId="3" type="noConversion"/>
  </si>
  <si>
    <t>2. 수당</t>
    <phoneticPr fontId="3" type="noConversion"/>
  </si>
  <si>
    <t xml:space="preserve"> 법인 임직원 수당 등</t>
    <phoneticPr fontId="3" type="noConversion"/>
  </si>
  <si>
    <t>3. 잡급</t>
    <phoneticPr fontId="3" type="noConversion"/>
  </si>
  <si>
    <t xml:space="preserve"> 법인 임직원 여비</t>
    <phoneticPr fontId="3" type="noConversion"/>
  </si>
  <si>
    <t>5. 퇴직금</t>
    <phoneticPr fontId="3" type="noConversion"/>
  </si>
  <si>
    <t xml:space="preserve"> 법정부담금 및 퇴직충당금 등</t>
    <phoneticPr fontId="3" type="noConversion"/>
  </si>
  <si>
    <t>2. 수용비</t>
    <phoneticPr fontId="3" type="noConversion"/>
  </si>
  <si>
    <t>1. 공공요금</t>
    <phoneticPr fontId="3" type="noConversion"/>
  </si>
  <si>
    <t xml:space="preserve"> 1. 전기료 (1,300,000원*12월)</t>
    <phoneticPr fontId="3" type="noConversion"/>
  </si>
  <si>
    <t xml:space="preserve"> 2. 우편요금 (50,000원*12월)</t>
    <phoneticPr fontId="3" type="noConversion"/>
  </si>
  <si>
    <t xml:space="preserve"> 3. 일반전화사용료 (920,000원*12월)</t>
    <phoneticPr fontId="3" type="noConversion"/>
  </si>
  <si>
    <t xml:space="preserve"> 4. 휴대폰사용료 (705,000원*12월)</t>
    <phoneticPr fontId="3" type="noConversion"/>
  </si>
  <si>
    <t xml:space="preserve"> 5. 상수도료 (120,000원*12월)</t>
    <phoneticPr fontId="3" type="noConversion"/>
  </si>
  <si>
    <t xml:space="preserve"> 6. 하수도사용료 (42,000원*12월)</t>
    <phoneticPr fontId="3" type="noConversion"/>
  </si>
  <si>
    <t>계</t>
    <phoneticPr fontId="3" type="noConversion"/>
  </si>
  <si>
    <t>2. 연료비</t>
    <phoneticPr fontId="3" type="noConversion"/>
  </si>
  <si>
    <t xml:space="preserve"> 난방연료비 등</t>
    <phoneticPr fontId="3" type="noConversion"/>
  </si>
  <si>
    <t>3. 차량비</t>
    <phoneticPr fontId="3" type="noConversion"/>
  </si>
  <si>
    <t xml:space="preserve"> 업무용 차량 운영비</t>
    <phoneticPr fontId="3" type="noConversion"/>
  </si>
  <si>
    <t>4. 비품기계류비</t>
    <phoneticPr fontId="3" type="noConversion"/>
  </si>
  <si>
    <t xml:space="preserve"> 비품 및 자산취득비</t>
    <phoneticPr fontId="3" type="noConversion"/>
  </si>
  <si>
    <t>5. 수수료 수선비</t>
    <phoneticPr fontId="3" type="noConversion"/>
  </si>
  <si>
    <t xml:space="preserve"> 1. 전산수수료 </t>
    <phoneticPr fontId="3" type="noConversion"/>
  </si>
  <si>
    <t xml:space="preserve"> 2. 자문수수료</t>
    <phoneticPr fontId="3" type="noConversion"/>
  </si>
  <si>
    <t xml:space="preserve"> 3. 기타수수료</t>
    <phoneticPr fontId="3" type="noConversion"/>
  </si>
  <si>
    <t xml:space="preserve"> 4. 수선비</t>
    <phoneticPr fontId="3" type="noConversion"/>
  </si>
  <si>
    <t>6. 수용재료비</t>
    <phoneticPr fontId="3" type="noConversion"/>
  </si>
  <si>
    <t xml:space="preserve"> 1. 업무전산화 용역비</t>
    <phoneticPr fontId="3" type="noConversion"/>
  </si>
  <si>
    <t xml:space="preserve"> 2. 기타임차료</t>
    <phoneticPr fontId="3" type="noConversion"/>
  </si>
  <si>
    <t xml:space="preserve"> 3. 행사비, 복리후생비, 교육훈련비 등 </t>
    <phoneticPr fontId="3" type="noConversion"/>
  </si>
  <si>
    <t>7. 인쇄비</t>
    <phoneticPr fontId="3" type="noConversion"/>
  </si>
  <si>
    <t>1. 기타도서인쇄비</t>
    <phoneticPr fontId="3" type="noConversion"/>
  </si>
  <si>
    <t>8. 운송비</t>
    <phoneticPr fontId="3" type="noConversion"/>
  </si>
  <si>
    <t>3. 재산 조성비</t>
    <phoneticPr fontId="3" type="noConversion"/>
  </si>
  <si>
    <t>1. 시설비</t>
    <phoneticPr fontId="3" type="noConversion"/>
  </si>
  <si>
    <t>1. 재산매입비</t>
    <phoneticPr fontId="3" type="noConversion"/>
  </si>
  <si>
    <t>2. 시설비</t>
    <phoneticPr fontId="3" type="noConversion"/>
  </si>
  <si>
    <t xml:space="preserve"> 포철초 통합 특별실 증축 법인지원금</t>
    <phoneticPr fontId="3" type="noConversion"/>
  </si>
  <si>
    <t>3. 기타시설</t>
    <phoneticPr fontId="3" type="noConversion"/>
  </si>
  <si>
    <t xml:space="preserve"> 1. 포철고 시설대보수비</t>
    <phoneticPr fontId="3" type="noConversion"/>
  </si>
  <si>
    <t xml:space="preserve"> 2. 광철고 시설대보수비</t>
    <phoneticPr fontId="3" type="noConversion"/>
  </si>
  <si>
    <t xml:space="preserve"> 3. 포철공고 시설대보수비</t>
    <phoneticPr fontId="3" type="noConversion"/>
  </si>
  <si>
    <t xml:space="preserve"> 4. 포철중 시설대보수비</t>
    <phoneticPr fontId="3" type="noConversion"/>
  </si>
  <si>
    <t xml:space="preserve"> 5. 광철중 시설대보수비</t>
    <phoneticPr fontId="3" type="noConversion"/>
  </si>
  <si>
    <t xml:space="preserve"> 6. 포철초 시설대보수비</t>
    <phoneticPr fontId="3" type="noConversion"/>
  </si>
  <si>
    <t xml:space="preserve"> 7. 포철지초 시설대보수비</t>
    <phoneticPr fontId="3" type="noConversion"/>
  </si>
  <si>
    <t xml:space="preserve"> 8. 광철남초 시설대보수비</t>
    <phoneticPr fontId="3" type="noConversion"/>
  </si>
  <si>
    <t xml:space="preserve"> 9. 포철유 시설대보수비</t>
    <phoneticPr fontId="3" type="noConversion"/>
  </si>
  <si>
    <t xml:space="preserve"> 10. 광철유 시설대보수비</t>
    <phoneticPr fontId="3" type="noConversion"/>
  </si>
  <si>
    <t>2. 재산관리비</t>
    <phoneticPr fontId="3" type="noConversion"/>
  </si>
  <si>
    <t>1. 재산유지비</t>
    <phoneticPr fontId="3" type="noConversion"/>
  </si>
  <si>
    <t xml:space="preserve"> 1. 법인 사무실 LED전등교체</t>
    <phoneticPr fontId="3" type="noConversion"/>
  </si>
  <si>
    <t xml:space="preserve"> 2. 각급학교 전기시설 정밀안전진단</t>
    <phoneticPr fontId="3" type="noConversion"/>
  </si>
  <si>
    <t xml:space="preserve"> 3. 법인 시설유지보수</t>
    <phoneticPr fontId="3" type="noConversion"/>
  </si>
  <si>
    <t>2. 공과보험료</t>
    <phoneticPr fontId="3" type="noConversion"/>
  </si>
  <si>
    <t xml:space="preserve"> 각급학교 화재보험료</t>
    <phoneticPr fontId="3" type="noConversion"/>
  </si>
  <si>
    <t>4. 전출금</t>
    <phoneticPr fontId="3" type="noConversion"/>
  </si>
  <si>
    <t>1. 전출금</t>
    <phoneticPr fontId="3" type="noConversion"/>
  </si>
  <si>
    <t>1.법정부담금</t>
    <phoneticPr fontId="3" type="noConversion"/>
  </si>
  <si>
    <t>1. 포항제철공업고등학교 법정부담금(건강보험부담금)전출</t>
  </si>
  <si>
    <t>2. 포항제철고등학교 법정부담금(건강보험부담금)전출</t>
  </si>
  <si>
    <t>3. 포항제철중학교 법정부담금(건강보험부담금)전출</t>
  </si>
  <si>
    <t>4. 포항제철초등학교 법정부담금(건강보험부담금)전출</t>
  </si>
  <si>
    <t>5. 포항제철지곡초등학교 법정부담금(건강보험부담금)전출</t>
  </si>
  <si>
    <t>6. 포항제철유치원 법정부담금(건강보험부담금)전출</t>
  </si>
  <si>
    <t>7. 광양제철고등학교 법정부담금(건강보험부담금)전출</t>
  </si>
  <si>
    <t>8. 광양제철중학교 법정부담금(건강보험부담금)전출</t>
  </si>
  <si>
    <t>9. 광양제철초등학교 법정부담금(건강보험부담금)전출</t>
  </si>
  <si>
    <t>10. 광양제철남초등학교 법정부담금(건강보험부담금)전출</t>
  </si>
  <si>
    <t>11. 광양제철유치원 법정부담금(건강보험부담금)전출</t>
  </si>
  <si>
    <t>12. 인천포스코고등학교 법정부담금(건강보험부담금)전출</t>
  </si>
  <si>
    <t>13. 포항제철공업고등학교 법정부담금(연금부담금)전출</t>
  </si>
  <si>
    <t>14. 포항제철고등학교 법정부담금(연금부담금)전출</t>
  </si>
  <si>
    <t>15. 포항제철중학교 법정부담금(연금부담금)전출</t>
  </si>
  <si>
    <t>16. 포항제철초등학교 법정부담금(연금부담금)전출</t>
  </si>
  <si>
    <t>17. 포항제철지곡초등학교 법정부담금(연금부담금)전출</t>
  </si>
  <si>
    <t>18. 포항제철유치원 법정부담금(연금부담금)전출</t>
  </si>
  <si>
    <t>19. 광양제철고등학교 법정부담금(연금부담금)전출</t>
  </si>
  <si>
    <t>20.광양제철중학교 법정부담금(연금부담금)전출</t>
  </si>
  <si>
    <t>21. 광양제철초등학교 법정부담금(연금부담금)전출</t>
  </si>
  <si>
    <t>22. 광양제철남초등학교 법정부담금(연금부담금)전출</t>
  </si>
  <si>
    <t>23. 광양제철유치원 법정부담금(연금부담금)전출</t>
  </si>
  <si>
    <t>24. 인천포스코고등학교 법정부담금(연금부담금)전출</t>
  </si>
  <si>
    <t>25. 포항제철공업고등학교 법정부담금(재해보상부담금)전출</t>
  </si>
  <si>
    <t>26. 포항제철고등학교 법정부담금(재해보상부담금)전출</t>
  </si>
  <si>
    <t>27. 포항제철중학교 법정부담금(재해보상부담금)전출</t>
  </si>
  <si>
    <t>28. 포항제철초등학교 법정부담금(재해보상부담금)전출</t>
  </si>
  <si>
    <t>29. 포항제철지곡초등학교 법정부담금(재해보상부담금)전출</t>
  </si>
  <si>
    <t>30. 포항제철유치원 법정부담금(재해보상부담금)전출</t>
  </si>
  <si>
    <t>31. 광양제철고등학교 법정부담금(재해보상부담금)전출</t>
  </si>
  <si>
    <t>32. 광양제철중학교 법정부담금(재해보상부담금)전출</t>
  </si>
  <si>
    <t>33. 광양제철초등학교 법정부담금(재해보상부담금)전출</t>
  </si>
  <si>
    <t>34. 광양제철남초등학교 법정부담금(재해보상부담금)전출</t>
  </si>
  <si>
    <t>35. 광양제철유치원 법정부담금(재해보상부담금)전출</t>
  </si>
  <si>
    <t>36. 인천포스코고등학교 법정부담금(재해보상부담금)전출</t>
  </si>
  <si>
    <t>2. 학교운영경비</t>
    <phoneticPr fontId="3" type="noConversion"/>
  </si>
  <si>
    <t>1. 포항제철공업고등학교 학교운영경비 전출</t>
  </si>
  <si>
    <t>2. 포항제철고등학교 학교운영경비 전출</t>
  </si>
  <si>
    <t>3. 포항제철중학교 학교운영경비 전출</t>
  </si>
  <si>
    <t>4. 포항제철초등학교 학교운영경비 전출</t>
  </si>
  <si>
    <t>5. 포항제철지곡초등학교 학교운영경비 전출</t>
  </si>
  <si>
    <t>6. 포항제철유치원 학교운영경비 전출</t>
  </si>
  <si>
    <t>7. 광양제철고등학교 학교운영경비 전출</t>
  </si>
  <si>
    <t>8. 광양제철중학교 학교운영경비 전출</t>
  </si>
  <si>
    <t>9. 광양제철초등학교 학교운영경비 전출</t>
  </si>
  <si>
    <t>10. 광양제철남초등학교 학교운영경비 전출</t>
  </si>
  <si>
    <t>11. 광양제철유치원 학교운영경비 전출</t>
  </si>
  <si>
    <t>12. 인천포스코고등학교 학교운영경비 전출</t>
  </si>
  <si>
    <t>3. 법인세 환급금
   (학교분)</t>
    <phoneticPr fontId="3" type="noConversion"/>
  </si>
  <si>
    <t>1. 포항제철공업고등학교 법인세 환급금</t>
  </si>
  <si>
    <t>2, 포항제철고등학교 법인세 환급금</t>
  </si>
  <si>
    <t>3. 포항제철중학교 법인세 환급금</t>
  </si>
  <si>
    <t>4. 포항제철초등학교 법인세 환급금</t>
  </si>
  <si>
    <t>5. 포항제철지곡초등학교 법인세 환급금</t>
  </si>
  <si>
    <t>6. 포항제철유치원 법인세 환급금</t>
  </si>
  <si>
    <t>7. 광양제철고등학교 법인세 환급금</t>
  </si>
  <si>
    <t>8. 광양제철중학교 법인세 환급금</t>
  </si>
  <si>
    <t>9. 광양제철초등학교 법인세 환급금</t>
  </si>
  <si>
    <t>10. 광양제철남초등학교 법인세 환급금</t>
  </si>
  <si>
    <t>11. 광양제철유치원 법인세 환급금</t>
  </si>
  <si>
    <t>12. 인천포스코고등학교 법인세 환급금</t>
  </si>
  <si>
    <t>4.교육청대응투자비</t>
    <phoneticPr fontId="3" type="noConversion"/>
  </si>
  <si>
    <t xml:space="preserve"> 광양제철남초등학교 다목적강당증축 대응투자비 전출</t>
    <phoneticPr fontId="3" type="noConversion"/>
  </si>
  <si>
    <t>5.시설사업비</t>
    <phoneticPr fontId="3" type="noConversion"/>
  </si>
  <si>
    <t>6.교육청 외 기타지원금</t>
    <phoneticPr fontId="3" type="noConversion"/>
  </si>
  <si>
    <t>7.기타 전출금</t>
    <phoneticPr fontId="3" type="noConversion"/>
  </si>
  <si>
    <t>5. 투자비</t>
    <phoneticPr fontId="3" type="noConversion"/>
  </si>
  <si>
    <t>1. 투자비</t>
    <phoneticPr fontId="3" type="noConversion"/>
  </si>
  <si>
    <t>1. 주식매입비</t>
    <phoneticPr fontId="3" type="noConversion"/>
  </si>
  <si>
    <t>2. 국채매입비</t>
    <phoneticPr fontId="3" type="noConversion"/>
  </si>
  <si>
    <t>3. 기타투자비</t>
    <phoneticPr fontId="3" type="noConversion"/>
  </si>
  <si>
    <t xml:space="preserve"> 사택 임차보증금</t>
    <phoneticPr fontId="3" type="noConversion"/>
  </si>
  <si>
    <t>6. 과년도 지출</t>
    <phoneticPr fontId="3" type="noConversion"/>
  </si>
  <si>
    <t>1. 과년도 지출</t>
    <phoneticPr fontId="3" type="noConversion"/>
  </si>
  <si>
    <t>1. 과년도지출</t>
    <phoneticPr fontId="3" type="noConversion"/>
  </si>
  <si>
    <t>7. 상환금</t>
    <phoneticPr fontId="3" type="noConversion"/>
  </si>
  <si>
    <t>1. 부채상환금</t>
    <phoneticPr fontId="3" type="noConversion"/>
  </si>
  <si>
    <t>1. 원금상환금</t>
    <phoneticPr fontId="3" type="noConversion"/>
  </si>
  <si>
    <t>2. 이자상환금</t>
    <phoneticPr fontId="3" type="noConversion"/>
  </si>
  <si>
    <t>3.임대보증금
   환급금</t>
    <phoneticPr fontId="3" type="noConversion"/>
  </si>
  <si>
    <t>8. 수혜금</t>
    <phoneticPr fontId="3" type="noConversion"/>
  </si>
  <si>
    <t>1. 장학금</t>
    <phoneticPr fontId="3" type="noConversion"/>
  </si>
  <si>
    <t>9. 잡지출</t>
    <phoneticPr fontId="3" type="noConversion"/>
  </si>
  <si>
    <t>1. 제지출</t>
    <phoneticPr fontId="3" type="noConversion"/>
  </si>
  <si>
    <t>1. 보상금</t>
    <phoneticPr fontId="3" type="noConversion"/>
  </si>
  <si>
    <t>2. 사례금</t>
    <phoneticPr fontId="3" type="noConversion"/>
  </si>
  <si>
    <t>3. 소송비</t>
    <phoneticPr fontId="3" type="noConversion"/>
  </si>
  <si>
    <t>4. 기타제지출</t>
    <phoneticPr fontId="3" type="noConversion"/>
  </si>
  <si>
    <t>10. 예비비</t>
    <phoneticPr fontId="3" type="noConversion"/>
  </si>
  <si>
    <t>1. 예비비</t>
    <phoneticPr fontId="3" type="noConversion"/>
  </si>
  <si>
    <t>세    출    합    계</t>
    <phoneticPr fontId="3" type="noConversion"/>
  </si>
  <si>
    <t xml:space="preserve">  2019회계연도 학교법인 세부 예산내역(세출)</t>
    <phoneticPr fontId="19" type="noConversion"/>
  </si>
  <si>
    <t>(금액단위 : 천원)</t>
    <phoneticPr fontId="19" type="noConversion"/>
  </si>
  <si>
    <t>이   사   회    비</t>
    <phoneticPr fontId="30" type="noConversion"/>
  </si>
  <si>
    <t>사  무  비</t>
    <phoneticPr fontId="30" type="noConversion"/>
  </si>
  <si>
    <t>사   무   비</t>
    <phoneticPr fontId="30" type="noConversion"/>
  </si>
  <si>
    <t>재 산 조 성 비</t>
    <phoneticPr fontId="30" type="noConversion"/>
  </si>
  <si>
    <t>전  출 금</t>
  </si>
  <si>
    <t>투       자       비</t>
  </si>
  <si>
    <t>과년도지출</t>
    <phoneticPr fontId="30" type="noConversion"/>
  </si>
  <si>
    <t>상     환     금</t>
  </si>
  <si>
    <t>수혜금</t>
  </si>
  <si>
    <t>잡      지      출</t>
  </si>
  <si>
    <t>예비비</t>
  </si>
  <si>
    <t>세출 총계</t>
    <phoneticPr fontId="30" type="noConversion"/>
  </si>
  <si>
    <t>2018회계연도</t>
    <phoneticPr fontId="19" type="noConversion"/>
  </si>
  <si>
    <t>비   고</t>
    <phoneticPr fontId="19" type="noConversion"/>
  </si>
  <si>
    <t>인 건 비</t>
    <phoneticPr fontId="30" type="noConversion"/>
  </si>
  <si>
    <t>수  용  비</t>
    <phoneticPr fontId="30" type="noConversion"/>
  </si>
  <si>
    <t>시      설      비</t>
  </si>
  <si>
    <t>재 산 관 리 비</t>
    <phoneticPr fontId="30" type="noConversion"/>
  </si>
  <si>
    <t>전   출   금</t>
  </si>
  <si>
    <t>소계</t>
    <phoneticPr fontId="30" type="noConversion"/>
  </si>
  <si>
    <t>투      자      비</t>
  </si>
  <si>
    <t>부 채 상 환 금</t>
  </si>
  <si>
    <t>장학금</t>
  </si>
  <si>
    <t>잡      지     출</t>
  </si>
  <si>
    <t>임원
수당</t>
    <phoneticPr fontId="30" type="noConversion"/>
  </si>
  <si>
    <t>회의비</t>
  </si>
  <si>
    <t>업무추진비</t>
    <phoneticPr fontId="30" type="noConversion"/>
  </si>
  <si>
    <t>여비</t>
  </si>
  <si>
    <t>봉급</t>
  </si>
  <si>
    <t>수당</t>
  </si>
  <si>
    <t>잡급</t>
  </si>
  <si>
    <t>퇴직금</t>
  </si>
  <si>
    <t>공공
요금</t>
    <phoneticPr fontId="30" type="noConversion"/>
  </si>
  <si>
    <t>연료비</t>
  </si>
  <si>
    <t>차량비</t>
  </si>
  <si>
    <t>비    품
기계류비</t>
    <phoneticPr fontId="30" type="noConversion"/>
  </si>
  <si>
    <t>수수료
수선비</t>
    <phoneticPr fontId="30" type="noConversion"/>
  </si>
  <si>
    <t>수  용
재료비</t>
  </si>
  <si>
    <t>인쇄비</t>
    <phoneticPr fontId="30" type="noConversion"/>
  </si>
  <si>
    <t>운송비</t>
    <phoneticPr fontId="30" type="noConversion"/>
  </si>
  <si>
    <t>재  산
매입비</t>
    <phoneticPr fontId="30" type="noConversion"/>
  </si>
  <si>
    <t>시설비</t>
  </si>
  <si>
    <t>기타시설</t>
    <phoneticPr fontId="30" type="noConversion"/>
  </si>
  <si>
    <t>재  산
유지비</t>
    <phoneticPr fontId="30" type="noConversion"/>
  </si>
  <si>
    <t>공  과
보험료</t>
    <phoneticPr fontId="30" type="noConversion"/>
  </si>
  <si>
    <t>법정부담금</t>
    <phoneticPr fontId="30" type="noConversion"/>
  </si>
  <si>
    <t>학교운영경비</t>
    <phoneticPr fontId="30" type="noConversion"/>
  </si>
  <si>
    <t>법인세환급금
(학교분)</t>
    <phoneticPr fontId="30" type="noConversion"/>
  </si>
  <si>
    <t>교육청
대응투자비</t>
    <phoneticPr fontId="30" type="noConversion"/>
  </si>
  <si>
    <t>시설사업비</t>
    <phoneticPr fontId="30" type="noConversion"/>
  </si>
  <si>
    <t>교육청 외 
기타지원금</t>
    <phoneticPr fontId="30" type="noConversion"/>
  </si>
  <si>
    <t>기타전출금</t>
    <phoneticPr fontId="30" type="noConversion"/>
  </si>
  <si>
    <t>주  식
매입비</t>
    <phoneticPr fontId="30" type="noConversion"/>
  </si>
  <si>
    <t>국  채
매입비</t>
    <phoneticPr fontId="30" type="noConversion"/>
  </si>
  <si>
    <t>기  타
투자비</t>
    <phoneticPr fontId="30" type="noConversion"/>
  </si>
  <si>
    <t>원  금
상환금</t>
    <phoneticPr fontId="30" type="noConversion"/>
  </si>
  <si>
    <t>이  자
지출금</t>
    <phoneticPr fontId="30" type="noConversion"/>
  </si>
  <si>
    <t>임대보증금
환급금</t>
    <phoneticPr fontId="30" type="noConversion"/>
  </si>
  <si>
    <t>보상금</t>
    <phoneticPr fontId="30" type="noConversion"/>
  </si>
  <si>
    <t>사례금</t>
  </si>
  <si>
    <t>소송비</t>
    <phoneticPr fontId="30" type="noConversion"/>
  </si>
  <si>
    <t>기  타
제지출</t>
    <phoneticPr fontId="30" type="noConversion"/>
  </si>
  <si>
    <t>세출예산(최종)</t>
    <phoneticPr fontId="19" type="noConversion"/>
  </si>
  <si>
    <t>증감액</t>
    <phoneticPr fontId="19" type="noConversion"/>
  </si>
  <si>
    <t>증감률(%)</t>
    <phoneticPr fontId="19" type="noConversion"/>
  </si>
  <si>
    <t xml:space="preserve"> * 서식 변경 불가</t>
    <phoneticPr fontId="19" type="noConversion"/>
  </si>
  <si>
    <t xml:space="preserve"> * 금액단위: 천원</t>
    <phoneticPr fontId="19" type="noConversion"/>
  </si>
  <si>
    <t>(단위:천원)</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</si>
</sst>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176" formatCode="_ * #,##0_ ;_ * \-#,##0_ ;_ * &quot;-&quot;_ ;_ @_ "/>
    <numFmt numFmtId="177" formatCode="#,##0;[Red]#,##0"/>
    <numFmt numFmtId="178" formatCode="#,##0_ "/>
    <numFmt numFmtId="179" formatCode="#,##0;&quot;△&quot;#,##0"/>
    <numFmt numFmtId="180" formatCode="#,##0.0\ ;&quot;△&quot;#,##0.0\ "/>
    <numFmt numFmtId="181" formatCode="\(#,##0\)"/>
    <numFmt numFmtId="182" formatCode="_ * #,##0.00_ ;_ * \-#,##0.00_ ;_ * &quot;-&quot;??_ ;_ @_ "/>
    <numFmt numFmtId="183" formatCode="0.0"/>
    <numFmt numFmtId="184" formatCode="&quot;₩&quot;#,##0;&quot;₩&quot;\-&quot;₩&quot;#,##0"/>
  </numFmts>
  <fonts count="76">
    <font>
      <sz val="12"/>
      <name val="돋움"/>
      <family val="3"/>
      <charset val="129"/>
    </font>
    <font>
      <sz val="12"/>
      <name val="돋움"/>
      <family val="3"/>
      <charset val="129"/>
    </font>
    <font>
      <sz val="18"/>
      <name val="HY헤드라인M"/>
      <family val="1"/>
      <charset val="129"/>
    </font>
    <font>
      <sz val="8"/>
      <name val="돋움"/>
      <family val="3"/>
      <charset val="129"/>
    </font>
    <font>
      <sz val="14"/>
      <name val="HY헤드라인M"/>
      <family val="1"/>
      <charset val="129"/>
    </font>
    <font>
      <b/>
      <sz val="12"/>
      <color indexed="81"/>
      <name val="돋움"/>
      <family val="3"/>
      <charset val="129"/>
    </font>
    <font>
      <b/>
      <sz val="12"/>
      <color indexed="81"/>
      <name val="Tahoma"/>
      <family val="2"/>
    </font>
    <font>
      <sz val="13"/>
      <name val="돋움체"/>
      <family val="3"/>
      <charset val="129"/>
    </font>
    <font>
      <b/>
      <sz val="22"/>
      <name val="돋움체"/>
      <family val="3"/>
      <charset val="129"/>
    </font>
    <font>
      <sz val="13"/>
      <color indexed="8"/>
      <name val="돋움체"/>
      <family val="3"/>
      <charset val="129"/>
    </font>
    <font>
      <b/>
      <sz val="13"/>
      <color indexed="8"/>
      <name val="돋움체"/>
      <family val="3"/>
      <charset val="129"/>
    </font>
    <font>
      <b/>
      <sz val="16"/>
      <name val="HY헤드라인M"/>
      <family val="1"/>
      <charset val="129"/>
    </font>
    <font>
      <b/>
      <sz val="11"/>
      <color rgb="FFFF0000"/>
      <name val="돋움"/>
      <family val="3"/>
      <charset val="129"/>
    </font>
    <font>
      <b/>
      <sz val="12"/>
      <name val="돋움"/>
      <family val="3"/>
      <charset val="129"/>
    </font>
    <font>
      <b/>
      <sz val="12"/>
      <color rgb="FF000000"/>
      <name val="돋움"/>
      <family val="3"/>
      <charset val="129"/>
    </font>
    <font>
      <b/>
      <sz val="10"/>
      <color rgb="FFFF0000"/>
      <name val="돋움"/>
      <family val="3"/>
      <charset val="129"/>
    </font>
    <font>
      <b/>
      <sz val="10"/>
      <name val="돋움"/>
      <family val="3"/>
      <charset val="129"/>
    </font>
    <font>
      <sz val="12"/>
      <name val="바탕체"/>
      <family val="1"/>
      <charset val="129"/>
    </font>
    <font>
      <sz val="10"/>
      <name val="굴림체"/>
      <family val="3"/>
      <charset val="129"/>
    </font>
    <font>
      <b/>
      <sz val="12"/>
      <name val="굴림체"/>
      <family val="3"/>
      <charset val="129"/>
    </font>
    <font>
      <sz val="10"/>
      <name val="돋움"/>
      <family val="3"/>
      <charset val="129"/>
    </font>
    <font>
      <sz val="12"/>
      <color rgb="FF000000"/>
      <name val="돋움"/>
      <family val="3"/>
      <charset val="129"/>
    </font>
    <font>
      <sz val="11"/>
      <color rgb="FF000000"/>
      <name val="돋움"/>
      <family val="3"/>
      <charset val="129"/>
    </font>
    <font>
      <sz val="11"/>
      <name val="돋움"/>
      <family val="3"/>
      <charset val="129"/>
    </font>
    <font>
      <b/>
      <sz val="9"/>
      <color indexed="81"/>
      <name val="돋움"/>
      <family val="3"/>
      <charset val="129"/>
    </font>
    <font>
      <b/>
      <sz val="9"/>
      <color indexed="81"/>
      <name val="Tahoma"/>
      <family val="2"/>
    </font>
    <font>
      <sz val="16"/>
      <name val="HY헤드라인M"/>
      <family val="1"/>
      <charset val="129"/>
    </font>
    <font>
      <sz val="9"/>
      <name val="새굴림"/>
      <family val="1"/>
      <charset val="129"/>
    </font>
    <font>
      <sz val="9"/>
      <name val="돋움"/>
      <family val="3"/>
      <charset val="129"/>
    </font>
    <font>
      <b/>
      <sz val="10"/>
      <color indexed="10"/>
      <name val="돋움"/>
      <family val="3"/>
      <charset val="129"/>
    </font>
    <font>
      <sz val="12"/>
      <name val="굴림체"/>
      <family val="3"/>
      <charset val="129"/>
    </font>
    <font>
      <b/>
      <sz val="12"/>
      <color indexed="10"/>
      <name val="굴림체"/>
      <family val="3"/>
      <charset val="129"/>
    </font>
    <font>
      <b/>
      <sz val="10"/>
      <color rgb="FFFF0000"/>
      <name val="굴림체"/>
      <family val="3"/>
      <charset val="129"/>
    </font>
    <font>
      <b/>
      <sz val="10"/>
      <color theme="1"/>
      <name val="돋움"/>
      <family val="3"/>
      <charset val="129"/>
    </font>
    <font>
      <b/>
      <sz val="8"/>
      <name val="돋움"/>
      <family val="3"/>
      <charset val="129"/>
    </font>
    <font>
      <b/>
      <sz val="9"/>
      <name val="굴림체"/>
      <family val="3"/>
      <charset val="129"/>
    </font>
    <font>
      <sz val="9"/>
      <name val="굴림체"/>
      <family val="3"/>
      <charset val="129"/>
    </font>
    <font>
      <b/>
      <sz val="10"/>
      <name val="굴림체"/>
      <family val="3"/>
      <charset val="129"/>
    </font>
    <font>
      <b/>
      <sz val="8"/>
      <color rgb="FF0070C0"/>
      <name val="굴림체"/>
      <family val="3"/>
      <charset val="129"/>
    </font>
    <font>
      <b/>
      <sz val="8"/>
      <color indexed="10"/>
      <name val="굴림체"/>
      <family val="3"/>
      <charset val="129"/>
    </font>
    <font>
      <sz val="10"/>
      <color theme="1"/>
      <name val="돋움"/>
      <family val="3"/>
      <charset val="129"/>
    </font>
    <font>
      <sz val="10"/>
      <color rgb="FFFF0000"/>
      <name val="돋움"/>
      <family val="3"/>
      <charset val="129"/>
    </font>
    <font>
      <b/>
      <sz val="9"/>
      <name val="돋움"/>
      <family val="3"/>
      <charset val="129"/>
    </font>
    <font>
      <b/>
      <sz val="12"/>
      <color indexed="10"/>
      <name val="돋움"/>
      <family val="3"/>
      <charset val="129"/>
    </font>
    <font>
      <sz val="12"/>
      <name val="???"/>
      <family val="1"/>
    </font>
    <font>
      <sz val="11"/>
      <color indexed="8"/>
      <name val="맑은 고딕"/>
      <family val="3"/>
      <charset val="129"/>
    </font>
    <font>
      <sz val="11"/>
      <color indexed="9"/>
      <name val="맑은 고딕"/>
      <family val="3"/>
      <charset val="129"/>
    </font>
    <font>
      <sz val="10"/>
      <name val="Arial"/>
      <family val="2"/>
    </font>
    <font>
      <sz val="10"/>
      <name val="MS Serif"/>
      <family val="1"/>
    </font>
    <font>
      <sz val="10"/>
      <color indexed="16"/>
      <name val="MS Serif"/>
      <family val="1"/>
    </font>
    <font>
      <sz val="8"/>
      <name val="Arial"/>
      <family val="2"/>
    </font>
    <font>
      <b/>
      <sz val="12"/>
      <name val="Arial"/>
      <family val="2"/>
    </font>
    <font>
      <sz val="8"/>
      <name val="Helv"/>
      <family val="2"/>
    </font>
    <font>
      <b/>
      <sz val="8"/>
      <color indexed="8"/>
      <name val="Helv"/>
      <family val="2"/>
    </font>
    <font>
      <sz val="11"/>
      <color indexed="10"/>
      <name val="맑은 고딕"/>
      <family val="3"/>
      <charset val="129"/>
    </font>
    <font>
      <b/>
      <sz val="11"/>
      <color indexed="52"/>
      <name val="맑은 고딕"/>
      <family val="3"/>
      <charset val="129"/>
    </font>
    <font>
      <b/>
      <sz val="1"/>
      <color indexed="8"/>
      <name val="Courier"/>
      <family val="3"/>
    </font>
    <font>
      <sz val="11"/>
      <color indexed="20"/>
      <name val="맑은 고딕"/>
      <family val="3"/>
      <charset val="129"/>
    </font>
    <font>
      <sz val="1"/>
      <color indexed="8"/>
      <name val="Courier"/>
      <family val="3"/>
    </font>
    <font>
      <u/>
      <sz val="11"/>
      <color indexed="20"/>
      <name val="돋움"/>
      <family val="3"/>
      <charset val="129"/>
    </font>
    <font>
      <sz val="11"/>
      <name val="굴림체"/>
      <family val="3"/>
      <charset val="129"/>
    </font>
    <font>
      <sz val="11"/>
      <color indexed="60"/>
      <name val="맑은 고딕"/>
      <family val="3"/>
      <charset val="129"/>
    </font>
    <font>
      <sz val="11"/>
      <name val="뼻뮝"/>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b/>
      <sz val="18"/>
      <color indexed="56"/>
      <name val="맑은 고딕"/>
      <family val="3"/>
      <charset val="129"/>
    </font>
    <font>
      <sz val="17"/>
      <name val="바탕체"/>
      <family val="1"/>
      <charset val="129"/>
    </font>
    <font>
      <sz val="11"/>
      <color indexed="17"/>
      <name val="맑은 고딕"/>
      <family val="3"/>
      <charset val="129"/>
    </font>
    <font>
      <b/>
      <sz val="11"/>
      <color indexed="63"/>
      <name val="맑은 고딕"/>
      <family val="3"/>
      <charset val="129"/>
    </font>
    <font>
      <sz val="11"/>
      <name val="돋움"/>
      <family val="3"/>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indexed="65"/>
        <bgColor indexed="64"/>
      </patternFill>
    </fill>
    <fill>
      <patternFill patternType="solid">
        <fgColor indexed="47"/>
        <bgColor indexed="64"/>
      </patternFill>
    </fill>
    <fill>
      <patternFill patternType="solid">
        <fgColor indexed="41"/>
        <bgColor indexed="64"/>
      </patternFill>
    </fill>
    <fill>
      <patternFill patternType="solid">
        <fgColor rgb="FFFFFFCC"/>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1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double">
        <color rgb="FF808080"/>
      </right>
      <top style="thin">
        <color rgb="FF000000"/>
      </top>
      <bottom style="thin">
        <color rgb="FF808080"/>
      </bottom>
      <diagonal/>
    </border>
    <border>
      <left style="double">
        <color rgb="FF808080"/>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top style="thin">
        <color rgb="FF808080"/>
      </top>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double">
        <color rgb="FF808080"/>
      </right>
      <top style="thin">
        <color rgb="FF808080"/>
      </top>
      <bottom/>
      <diagonal/>
    </border>
    <border>
      <left style="double">
        <color rgb="FF808080"/>
      </left>
      <right/>
      <top style="thin">
        <color rgb="FF808080"/>
      </top>
      <bottom/>
      <diagonal/>
    </border>
    <border>
      <left style="thin">
        <color rgb="FF808080"/>
      </left>
      <right style="thin">
        <color rgb="FF000000"/>
      </right>
      <top style="thin">
        <color rgb="FF80808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rgb="FF000000"/>
      </left>
      <right/>
      <top/>
      <bottom/>
      <diagonal/>
    </border>
    <border>
      <left/>
      <right style="thin">
        <color rgb="FF808080"/>
      </right>
      <top/>
      <bottom/>
      <diagonal/>
    </border>
    <border>
      <left style="thin">
        <color rgb="FF808080"/>
      </left>
      <right style="thin">
        <color rgb="FF808080"/>
      </right>
      <top/>
      <bottom/>
      <diagonal/>
    </border>
    <border>
      <left style="thin">
        <color rgb="FF808080"/>
      </left>
      <right style="double">
        <color rgb="FF808080"/>
      </right>
      <top/>
      <bottom/>
      <diagonal/>
    </border>
    <border>
      <left style="double">
        <color rgb="FF808080"/>
      </left>
      <right/>
      <top/>
      <bottom/>
      <diagonal/>
    </border>
    <border>
      <left style="thin">
        <color rgb="FF808080"/>
      </left>
      <right style="thin">
        <color rgb="FF000000"/>
      </right>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rgb="FF000000"/>
      </left>
      <right/>
      <top/>
      <bottom style="thick">
        <color rgb="FF808080"/>
      </bottom>
      <diagonal/>
    </border>
    <border>
      <left/>
      <right style="thin">
        <color rgb="FF808080"/>
      </right>
      <top/>
      <bottom style="thick">
        <color rgb="FF808080"/>
      </bottom>
      <diagonal/>
    </border>
    <border>
      <left style="thin">
        <color rgb="FF808080"/>
      </left>
      <right style="thin">
        <color rgb="FF808080"/>
      </right>
      <top/>
      <bottom style="thick">
        <color rgb="FF808080"/>
      </bottom>
      <diagonal/>
    </border>
    <border>
      <left style="thin">
        <color rgb="FF808080"/>
      </left>
      <right style="double">
        <color rgb="FF808080"/>
      </right>
      <top/>
      <bottom style="thick">
        <color rgb="FF808080"/>
      </bottom>
      <diagonal/>
    </border>
    <border>
      <left style="double">
        <color rgb="FF808080"/>
      </left>
      <right/>
      <top/>
      <bottom style="thick">
        <color rgb="FF808080"/>
      </bottom>
      <diagonal/>
    </border>
    <border>
      <left style="thin">
        <color rgb="FF808080"/>
      </left>
      <right style="thin">
        <color rgb="FF000000"/>
      </right>
      <top/>
      <bottom style="thick">
        <color rgb="FF808080"/>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rgb="FF000000"/>
      </left>
      <right style="thin">
        <color indexed="64"/>
      </right>
      <top style="thick">
        <color rgb="FF808080"/>
      </top>
      <bottom/>
      <diagonal/>
    </border>
    <border>
      <left/>
      <right style="thin">
        <color rgb="FF808080"/>
      </right>
      <top style="thick">
        <color rgb="FF808080"/>
      </top>
      <bottom style="thin">
        <color rgb="FF808080"/>
      </bottom>
      <diagonal/>
    </border>
    <border>
      <left style="thin">
        <color rgb="FF808080"/>
      </left>
      <right style="thin">
        <color rgb="FF808080"/>
      </right>
      <top style="thick">
        <color rgb="FF808080"/>
      </top>
      <bottom style="thin">
        <color rgb="FF808080"/>
      </bottom>
      <diagonal/>
    </border>
    <border>
      <left style="thin">
        <color rgb="FF808080"/>
      </left>
      <right style="double">
        <color rgb="FF808080"/>
      </right>
      <top style="thick">
        <color rgb="FF808080"/>
      </top>
      <bottom style="thin">
        <color rgb="FF808080"/>
      </bottom>
      <diagonal/>
    </border>
    <border>
      <left style="double">
        <color rgb="FF808080"/>
      </left>
      <right/>
      <top style="thick">
        <color rgb="FF808080"/>
      </top>
      <bottom style="thin">
        <color rgb="FF808080"/>
      </bottom>
      <diagonal/>
    </border>
    <border>
      <left style="thin">
        <color rgb="FF808080"/>
      </left>
      <right style="thin">
        <color rgb="FF000000"/>
      </right>
      <top style="thick">
        <color rgb="FF808080"/>
      </top>
      <bottom style="thin">
        <color rgb="FF808080"/>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rgb="FF000000"/>
      </left>
      <right style="thin">
        <color indexed="64"/>
      </right>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n">
        <color rgb="FF808080"/>
      </top>
      <bottom style="thin">
        <color rgb="FF808080"/>
      </bottom>
      <diagonal/>
    </border>
    <border>
      <left style="double">
        <color rgb="FF808080"/>
      </left>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style="thin">
        <color rgb="FF000000"/>
      </left>
      <right/>
      <top style="thin">
        <color rgb="FF808080"/>
      </top>
      <bottom style="thin">
        <color rgb="FF808080"/>
      </bottom>
      <diagonal/>
    </border>
    <border>
      <left style="thin">
        <color rgb="FF000000"/>
      </left>
      <right style="thin">
        <color rgb="FF808080"/>
      </right>
      <top style="thin">
        <color rgb="FF808080"/>
      </top>
      <bottom/>
      <diagonal/>
    </border>
    <border>
      <left style="double">
        <color rgb="FF808080"/>
      </left>
      <right style="thin">
        <color rgb="FF808080"/>
      </right>
      <top style="thin">
        <color rgb="FF808080"/>
      </top>
      <bottom/>
      <diagonal/>
    </border>
    <border>
      <left/>
      <right style="thin">
        <color rgb="FF808080"/>
      </right>
      <top style="thin">
        <color rgb="FF808080"/>
      </top>
      <bottom style="dotted">
        <color rgb="FF808080"/>
      </bottom>
      <diagonal/>
    </border>
    <border>
      <left style="thin">
        <color rgb="FF808080"/>
      </left>
      <right style="thin">
        <color rgb="FF808080"/>
      </right>
      <top style="thin">
        <color rgb="FF808080"/>
      </top>
      <bottom style="dotted">
        <color rgb="FF808080"/>
      </bottom>
      <diagonal/>
    </border>
    <border>
      <left style="thin">
        <color rgb="FF000000"/>
      </left>
      <right style="thin">
        <color rgb="FF808080"/>
      </right>
      <top/>
      <bottom/>
      <diagonal/>
    </border>
    <border>
      <left style="double">
        <color rgb="FF808080"/>
      </left>
      <right style="thin">
        <color rgb="FF808080"/>
      </right>
      <top/>
      <bottom/>
      <diagonal/>
    </border>
    <border>
      <left/>
      <right style="thin">
        <color rgb="FF808080"/>
      </right>
      <top style="dotted">
        <color rgb="FF808080"/>
      </top>
      <bottom style="dotted">
        <color rgb="FF808080"/>
      </bottom>
      <diagonal/>
    </border>
    <border>
      <left style="thin">
        <color rgb="FF808080"/>
      </left>
      <right style="thin">
        <color rgb="FF808080"/>
      </right>
      <top style="dotted">
        <color rgb="FF808080"/>
      </top>
      <bottom style="dotted">
        <color rgb="FF808080"/>
      </bottom>
      <diagonal/>
    </border>
    <border>
      <left style="thin">
        <color rgb="FF808080"/>
      </left>
      <right style="hair">
        <color rgb="FF808080"/>
      </right>
      <top style="hair">
        <color rgb="FF808080"/>
      </top>
      <bottom style="hair">
        <color rgb="FF808080"/>
      </bottom>
      <diagonal/>
    </border>
    <border>
      <left style="hair">
        <color rgb="FF808080"/>
      </left>
      <right/>
      <top style="hair">
        <color rgb="FF808080"/>
      </top>
      <bottom style="hair">
        <color rgb="FF808080"/>
      </bottom>
      <diagonal/>
    </border>
    <border>
      <left style="thin">
        <color rgb="FF808080"/>
      </left>
      <right style="thin">
        <color rgb="FF808080"/>
      </right>
      <top style="hair">
        <color rgb="FF808080"/>
      </top>
      <bottom style="hair">
        <color rgb="FF808080"/>
      </bottom>
      <diagonal/>
    </border>
    <border>
      <left style="thin">
        <color rgb="FF808080"/>
      </left>
      <right style="thin">
        <color rgb="FF808080"/>
      </right>
      <top style="dotted">
        <color rgb="FF808080"/>
      </top>
      <bottom/>
      <diagonal/>
    </border>
    <border>
      <left style="thin">
        <color rgb="FF00000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bottom style="dotted">
        <color rgb="FF808080"/>
      </bottom>
      <diagonal/>
    </border>
    <border>
      <left style="double">
        <color rgb="FF808080"/>
      </left>
      <right style="thin">
        <color rgb="FF808080"/>
      </right>
      <top/>
      <bottom style="thin">
        <color rgb="FF808080"/>
      </bottom>
      <diagonal/>
    </border>
    <border>
      <left/>
      <right style="thin">
        <color rgb="FF808080"/>
      </right>
      <top style="dotted">
        <color rgb="FF808080"/>
      </top>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rgb="FF000000"/>
      </left>
      <right style="thin">
        <color indexed="64"/>
      </right>
      <top style="thin">
        <color rgb="FF808080"/>
      </top>
      <bottom/>
      <diagonal/>
    </border>
    <border>
      <left/>
      <right/>
      <top style="thin">
        <color rgb="FF808080"/>
      </top>
      <bottom style="thin">
        <color rgb="FF808080"/>
      </bottom>
      <diagonal/>
    </border>
    <border>
      <left style="thin">
        <color rgb="FF000000"/>
      </left>
      <right style="thin">
        <color indexed="64"/>
      </right>
      <top/>
      <bottom/>
      <diagonal/>
    </border>
    <border>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00000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808080"/>
      </left>
      <right style="thin">
        <color rgb="FF808080"/>
      </right>
      <top style="thin">
        <color rgb="FF808080"/>
      </top>
      <bottom style="thin">
        <color rgb="FF000000"/>
      </bottom>
      <diagonal/>
    </border>
    <border>
      <left style="double">
        <color rgb="FF808080"/>
      </left>
      <right/>
      <top style="thin">
        <color rgb="FF80808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2"/>
      </bottom>
      <diagonal/>
    </border>
    <border>
      <left style="thin">
        <color indexed="64"/>
      </left>
      <right/>
      <top style="thin">
        <color indexed="64"/>
      </top>
      <bottom style="thin">
        <color theme="2"/>
      </bottom>
      <diagonal/>
    </border>
    <border>
      <left/>
      <right style="thin">
        <color indexed="64"/>
      </right>
      <top style="thin">
        <color indexed="64"/>
      </top>
      <bottom style="thin">
        <color theme="2"/>
      </bottom>
      <diagonal/>
    </border>
    <border>
      <left style="thin">
        <color indexed="64"/>
      </left>
      <right style="thin">
        <color theme="2"/>
      </right>
      <top style="thin">
        <color indexed="64"/>
      </top>
      <bottom style="thin">
        <color theme="2"/>
      </bottom>
      <diagonal/>
    </border>
    <border>
      <left style="thin">
        <color indexed="64"/>
      </left>
      <right style="thin">
        <color theme="2"/>
      </right>
      <top style="thin">
        <color theme="2"/>
      </top>
      <bottom style="thin">
        <color indexed="64"/>
      </bottom>
      <diagonal/>
    </border>
    <border>
      <left/>
      <right style="thin">
        <color indexed="64"/>
      </right>
      <top style="thin">
        <color theme="2"/>
      </top>
      <bottom style="thin">
        <color indexed="64"/>
      </bottom>
      <diagonal/>
    </border>
    <border>
      <left style="thin">
        <color indexed="64"/>
      </left>
      <right style="thin">
        <color theme="2"/>
      </right>
      <top style="thin">
        <color indexed="64"/>
      </top>
      <bottom/>
      <diagonal/>
    </border>
    <border>
      <left style="thin">
        <color indexed="64"/>
      </left>
      <right style="thin">
        <color theme="2"/>
      </right>
      <top style="thin">
        <color indexed="64"/>
      </top>
      <bottom style="thin">
        <color indexed="64"/>
      </bottom>
      <diagonal/>
    </border>
    <border>
      <left style="thin">
        <color indexed="64"/>
      </left>
      <right style="thin">
        <color theme="2"/>
      </right>
      <top/>
      <bottom style="thin">
        <color indexed="64"/>
      </bottom>
      <diagonal/>
    </border>
    <border>
      <left style="thin">
        <color indexed="64"/>
      </left>
      <right style="thin">
        <color theme="2"/>
      </right>
      <top/>
      <bottom/>
      <diagonal/>
    </border>
    <border>
      <left style="thin">
        <color indexed="64"/>
      </left>
      <right style="thin">
        <color indexed="64"/>
      </right>
      <top style="thin">
        <color theme="2"/>
      </top>
      <bottom/>
      <diagonal/>
    </border>
    <border>
      <left style="thin">
        <color indexed="64"/>
      </left>
      <right style="thin">
        <color indexed="64"/>
      </right>
      <top style="thin">
        <color theme="2"/>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theme="2"/>
      </right>
      <top style="thin">
        <color theme="2"/>
      </top>
      <bottom style="thin">
        <color theme="2"/>
      </bottom>
      <diagonal/>
    </border>
    <border>
      <left/>
      <right style="thin">
        <color indexed="64"/>
      </right>
      <top style="thin">
        <color theme="2"/>
      </top>
      <bottom style="thin">
        <color theme="2"/>
      </bottom>
      <diagonal/>
    </border>
    <border>
      <left style="thin">
        <color indexed="64"/>
      </left>
      <right style="thin">
        <color indexed="64"/>
      </right>
      <top/>
      <bottom style="thin">
        <color theme="2"/>
      </bottom>
      <diagonal/>
    </border>
    <border>
      <left style="thin">
        <color indexed="64"/>
      </left>
      <right style="thin">
        <color theme="2"/>
      </right>
      <top style="thin">
        <color theme="2"/>
      </top>
      <bottom/>
      <diagonal/>
    </border>
    <border>
      <left/>
      <right style="thin">
        <color indexed="64"/>
      </right>
      <top style="thin">
        <color theme="2"/>
      </top>
      <bottom/>
      <diagonal/>
    </border>
    <border>
      <left/>
      <right style="thin">
        <color indexed="64"/>
      </right>
      <top/>
      <bottom style="thin">
        <color theme="2"/>
      </bottom>
      <diagonal/>
    </border>
    <border>
      <left style="thin">
        <color theme="2"/>
      </left>
      <right style="thin">
        <color indexed="64"/>
      </right>
      <top style="thin">
        <color theme="2"/>
      </top>
      <bottom/>
      <diagonal/>
    </border>
    <border>
      <left style="thin">
        <color theme="2"/>
      </left>
      <right style="thin">
        <color indexed="64"/>
      </right>
      <top style="thin">
        <color theme="2"/>
      </top>
      <bottom style="thin">
        <color indexed="64"/>
      </bottom>
      <diagonal/>
    </border>
    <border>
      <left style="thin">
        <color theme="2"/>
      </left>
      <right style="thin">
        <color indexed="64"/>
      </right>
      <top style="thin">
        <color theme="2"/>
      </top>
      <bottom style="thin">
        <color theme="2"/>
      </bottom>
      <diagonal/>
    </border>
    <border>
      <left style="thin">
        <color theme="2"/>
      </left>
      <right style="thin">
        <color indexed="64"/>
      </right>
      <top style="thin">
        <color indexed="64"/>
      </top>
      <bottom style="thin">
        <color theme="2"/>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95">
    <xf numFmtId="0" fontId="0" fillId="0" borderId="0"/>
    <xf numFmtId="41" fontId="1" fillId="0" borderId="0" applyFont="0" applyFill="0" applyBorder="0" applyAlignment="0" applyProtection="0"/>
    <xf numFmtId="176" fontId="17" fillId="0" borderId="0" applyFont="0" applyFill="0" applyBorder="0" applyAlignment="0" applyProtection="0"/>
    <xf numFmtId="0" fontId="23" fillId="0" borderId="0"/>
    <xf numFmtId="41" fontId="1" fillId="0" borderId="0" applyFont="0" applyFill="0" applyBorder="0" applyAlignment="0" applyProtection="0"/>
    <xf numFmtId="0" fontId="17" fillId="0" borderId="0"/>
    <xf numFmtId="0" fontId="44" fillId="0" borderId="0"/>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20"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181" fontId="23" fillId="0" borderId="0" applyFill="0" applyBorder="0" applyAlignment="0"/>
    <xf numFmtId="176" fontId="47" fillId="0" borderId="0" applyFont="0" applyFill="0" applyBorder="0" applyAlignment="0" applyProtection="0"/>
    <xf numFmtId="182" fontId="47" fillId="0" borderId="0" applyFont="0" applyFill="0" applyBorder="0" applyAlignment="0" applyProtection="0"/>
    <xf numFmtId="0" fontId="48" fillId="0" borderId="0" applyNumberFormat="0" applyAlignment="0">
      <alignment horizontal="left"/>
    </xf>
    <xf numFmtId="0" fontId="30" fillId="0" borderId="0" applyFont="0" applyFill="0" applyBorder="0" applyAlignment="0" applyProtection="0"/>
    <xf numFmtId="183" fontId="23" fillId="0" borderId="0" applyFont="0" applyFill="0" applyBorder="0" applyAlignment="0" applyProtection="0"/>
    <xf numFmtId="0" fontId="23" fillId="0" borderId="0"/>
    <xf numFmtId="0" fontId="49" fillId="0" borderId="0" applyNumberFormat="0" applyAlignment="0">
      <alignment horizontal="left"/>
    </xf>
    <xf numFmtId="38" fontId="50" fillId="28" borderId="0" applyNumberFormat="0" applyBorder="0" applyAlignment="0" applyProtection="0"/>
    <xf numFmtId="0" fontId="51" fillId="0" borderId="154" applyNumberFormat="0" applyAlignment="0" applyProtection="0">
      <alignment horizontal="left" vertical="center"/>
    </xf>
    <xf numFmtId="0" fontId="51" fillId="0" borderId="88">
      <alignment horizontal="left" vertical="center"/>
    </xf>
    <xf numFmtId="10" fontId="50" fillId="29" borderId="21" applyNumberFormat="0" applyBorder="0" applyAlignment="0" applyProtection="0"/>
    <xf numFmtId="184" fontId="23" fillId="0" borderId="0"/>
    <xf numFmtId="0" fontId="47" fillId="0" borderId="0"/>
    <xf numFmtId="10" fontId="47" fillId="0" borderId="0" applyFont="0" applyFill="0" applyBorder="0" applyAlignment="0" applyProtection="0"/>
    <xf numFmtId="30" fontId="52" fillId="0" borderId="0" applyNumberFormat="0" applyFill="0" applyBorder="0" applyAlignment="0" applyProtection="0">
      <alignment horizontal="left"/>
    </xf>
    <xf numFmtId="40" fontId="53" fillId="0" borderId="0" applyBorder="0">
      <alignment horizontal="right"/>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6" fillId="33" borderId="0" applyNumberFormat="0" applyBorder="0" applyAlignment="0" applyProtection="0">
      <alignment vertical="center"/>
    </xf>
    <xf numFmtId="0" fontId="54" fillId="0" borderId="0" applyNumberFormat="0" applyFill="0" applyBorder="0" applyAlignment="0" applyProtection="0">
      <alignment vertical="center"/>
    </xf>
    <xf numFmtId="0" fontId="55" fillId="34" borderId="155" applyNumberFormat="0" applyAlignment="0" applyProtection="0">
      <alignment vertical="center"/>
    </xf>
    <xf numFmtId="0" fontId="23" fillId="0" borderId="0">
      <protection locked="0"/>
    </xf>
    <xf numFmtId="0" fontId="56" fillId="0" borderId="0">
      <protection locked="0"/>
    </xf>
    <xf numFmtId="0" fontId="56" fillId="0" borderId="0">
      <protection locked="0"/>
    </xf>
    <xf numFmtId="0" fontId="57" fillId="15" borderId="0" applyNumberFormat="0" applyBorder="0" applyAlignment="0" applyProtection="0">
      <alignment vertical="center"/>
    </xf>
    <xf numFmtId="0" fontId="58" fillId="0" borderId="0">
      <protection locked="0"/>
    </xf>
    <xf numFmtId="0" fontId="58" fillId="0" borderId="0">
      <protection locked="0"/>
    </xf>
    <xf numFmtId="0" fontId="59" fillId="0" borderId="0" applyNumberFormat="0" applyFill="0" applyBorder="0" applyAlignment="0" applyProtection="0">
      <alignment vertical="top"/>
      <protection locked="0"/>
    </xf>
    <xf numFmtId="0" fontId="47" fillId="0" borderId="0" applyFont="0" applyFill="0" applyBorder="0" applyAlignment="0" applyProtection="0"/>
    <xf numFmtId="0" fontId="47" fillId="0" borderId="0" applyFont="0" applyFill="0" applyBorder="0" applyAlignment="0" applyProtection="0"/>
    <xf numFmtId="0" fontId="60" fillId="35" borderId="156" applyNumberFormat="0" applyFont="0" applyAlignment="0" applyProtection="0">
      <alignment vertical="center"/>
    </xf>
    <xf numFmtId="0" fontId="47" fillId="0" borderId="0" applyFont="0" applyFill="0" applyBorder="0" applyAlignment="0" applyProtection="0"/>
    <xf numFmtId="0" fontId="47" fillId="0" borderId="0" applyFont="0" applyFill="0" applyBorder="0" applyAlignment="0" applyProtection="0"/>
    <xf numFmtId="9" fontId="23" fillId="0" borderId="0" applyFont="0" applyFill="0" applyBorder="0" applyAlignment="0" applyProtection="0">
      <alignment vertical="center"/>
    </xf>
    <xf numFmtId="0" fontId="61" fillId="36" borderId="0" applyNumberFormat="0" applyBorder="0" applyAlignment="0" applyProtection="0">
      <alignment vertical="center"/>
    </xf>
    <xf numFmtId="0" fontId="62" fillId="0" borderId="0"/>
    <xf numFmtId="0" fontId="63" fillId="0" borderId="0" applyNumberFormat="0" applyFill="0" applyBorder="0" applyAlignment="0" applyProtection="0">
      <alignment vertical="center"/>
    </xf>
    <xf numFmtId="0" fontId="64" fillId="37" borderId="157" applyNumberFormat="0" applyAlignment="0" applyProtection="0">
      <alignment vertical="center"/>
    </xf>
    <xf numFmtId="0" fontId="23" fillId="0" borderId="0">
      <alignment vertical="center"/>
    </xf>
    <xf numFmtId="41" fontId="23" fillId="0" borderId="0" applyFont="0" applyFill="0" applyBorder="0" applyAlignment="0" applyProtection="0"/>
    <xf numFmtId="41" fontId="23"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0" fontId="65" fillId="0" borderId="158" applyNumberFormat="0" applyFill="0" applyAlignment="0" applyProtection="0">
      <alignment vertical="center"/>
    </xf>
    <xf numFmtId="0" fontId="66" fillId="0" borderId="159" applyNumberFormat="0" applyFill="0" applyAlignment="0" applyProtection="0">
      <alignment vertical="center"/>
    </xf>
    <xf numFmtId="0" fontId="67" fillId="19" borderId="155" applyNumberFormat="0" applyAlignment="0" applyProtection="0">
      <alignment vertical="center"/>
    </xf>
    <xf numFmtId="4" fontId="58" fillId="0" borderId="0">
      <protection locked="0"/>
    </xf>
    <xf numFmtId="0" fontId="23" fillId="0" borderId="0">
      <protection locked="0"/>
    </xf>
    <xf numFmtId="0" fontId="68" fillId="0" borderId="160" applyNumberFormat="0" applyFill="0" applyAlignment="0" applyProtection="0">
      <alignment vertical="center"/>
    </xf>
    <xf numFmtId="0" fontId="69" fillId="0" borderId="161" applyNumberFormat="0" applyFill="0" applyAlignment="0" applyProtection="0">
      <alignment vertical="center"/>
    </xf>
    <xf numFmtId="0" fontId="70" fillId="0" borderId="162" applyNumberFormat="0" applyFill="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17" fillId="0" borderId="0"/>
    <xf numFmtId="0" fontId="72" fillId="0" borderId="0"/>
    <xf numFmtId="0" fontId="73" fillId="16" borderId="0" applyNumberFormat="0" applyBorder="0" applyAlignment="0" applyProtection="0">
      <alignment vertical="center"/>
    </xf>
    <xf numFmtId="0" fontId="74" fillId="34" borderId="163" applyNumberFormat="0" applyAlignment="0" applyProtection="0">
      <alignment vertical="center"/>
    </xf>
    <xf numFmtId="0" fontId="23" fillId="0" borderId="0" applyFont="0" applyFill="0" applyBorder="0" applyAlignment="0" applyProtection="0"/>
    <xf numFmtId="0" fontId="23" fillId="0" borderId="0" applyFont="0" applyFill="0" applyBorder="0" applyAlignment="0" applyProtection="0"/>
    <xf numFmtId="0" fontId="45"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1" fillId="0" borderId="0"/>
    <xf numFmtId="0" fontId="75" fillId="0" borderId="0"/>
  </cellStyleXfs>
  <cellXfs count="504">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0" xfId="0" applyFont="1" applyBorder="1"/>
    <xf numFmtId="0" fontId="2" fillId="0" borderId="5" xfId="0" applyFont="1" applyBorder="1"/>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0" xfId="0" applyFont="1" applyBorder="1" applyAlignment="1">
      <alignment horizontal="lef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11" fillId="0" borderId="0" xfId="0" applyFont="1" applyAlignment="1">
      <alignment horizontal="center"/>
    </xf>
    <xf numFmtId="0" fontId="0" fillId="2" borderId="9" xfId="0" applyFill="1" applyBorder="1" applyAlignment="1">
      <alignment horizontal="left" vertical="center"/>
    </xf>
    <xf numFmtId="0" fontId="0" fillId="2" borderId="9" xfId="0" applyFill="1" applyBorder="1" applyAlignment="1">
      <alignment vertical="center"/>
    </xf>
    <xf numFmtId="0" fontId="0" fillId="3" borderId="9" xfId="0"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horizontal="left" vertical="center"/>
    </xf>
    <xf numFmtId="0" fontId="15" fillId="0" borderId="0" xfId="0" applyFont="1" applyAlignment="1">
      <alignment horizontal="center" vertical="center"/>
    </xf>
    <xf numFmtId="0" fontId="14" fillId="4" borderId="17" xfId="0" applyFont="1" applyFill="1" applyBorder="1" applyAlignment="1">
      <alignment horizontal="center" wrapText="1"/>
    </xf>
    <xf numFmtId="0" fontId="14" fillId="4" borderId="18" xfId="0" applyFont="1" applyFill="1" applyBorder="1" applyAlignment="1">
      <alignment horizontal="center" wrapText="1"/>
    </xf>
    <xf numFmtId="0" fontId="14" fillId="4" borderId="20" xfId="0" applyFont="1" applyFill="1" applyBorder="1" applyAlignment="1">
      <alignment horizont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4" fillId="4" borderId="28" xfId="0" applyFont="1" applyFill="1" applyBorder="1" applyAlignment="1">
      <alignment horizontal="center" wrapText="1"/>
    </xf>
    <xf numFmtId="0" fontId="14" fillId="4" borderId="29" xfId="0" applyFont="1" applyFill="1" applyBorder="1" applyAlignment="1">
      <alignment horizontal="center" wrapText="1"/>
    </xf>
    <xf numFmtId="0" fontId="14" fillId="4" borderId="31" xfId="0" applyFont="1" applyFill="1" applyBorder="1" applyAlignment="1">
      <alignment horizontal="center" wrapText="1"/>
    </xf>
    <xf numFmtId="0" fontId="13" fillId="4" borderId="37" xfId="0" applyFont="1" applyFill="1" applyBorder="1" applyAlignment="1">
      <alignment wrapText="1"/>
    </xf>
    <xf numFmtId="0" fontId="14" fillId="4" borderId="37" xfId="0" applyFont="1" applyFill="1" applyBorder="1" applyAlignment="1">
      <alignment horizontal="center" wrapText="1"/>
    </xf>
    <xf numFmtId="0" fontId="13" fillId="4" borderId="38" xfId="0" applyFont="1" applyFill="1" applyBorder="1" applyAlignment="1">
      <alignment wrapText="1"/>
    </xf>
    <xf numFmtId="0" fontId="13" fillId="4" borderId="39" xfId="0" applyFont="1" applyFill="1" applyBorder="1" applyAlignment="1">
      <alignment wrapText="1"/>
    </xf>
    <xf numFmtId="0" fontId="13" fillId="4" borderId="36" xfId="0" applyFont="1" applyFill="1" applyBorder="1" applyAlignment="1">
      <alignment wrapText="1"/>
    </xf>
    <xf numFmtId="0" fontId="13" fillId="4" borderId="40" xfId="0" applyFont="1" applyFill="1" applyBorder="1" applyAlignment="1">
      <alignment wrapText="1"/>
    </xf>
    <xf numFmtId="0" fontId="21" fillId="0" borderId="45" xfId="0" applyFont="1" applyBorder="1" applyAlignment="1">
      <alignment horizontal="center" vertical="center" wrapText="1"/>
    </xf>
    <xf numFmtId="41" fontId="22" fillId="0" borderId="46" xfId="1" applyFont="1" applyBorder="1" applyAlignment="1">
      <alignment horizontal="center" vertical="center" wrapText="1"/>
    </xf>
    <xf numFmtId="41" fontId="22" fillId="0" borderId="47" xfId="1" applyFont="1" applyBorder="1" applyAlignment="1">
      <alignment horizontal="center" vertical="center" wrapText="1"/>
    </xf>
    <xf numFmtId="41" fontId="22" fillId="0" borderId="49" xfId="1" applyFont="1" applyBorder="1" applyAlignment="1">
      <alignment horizontal="center" vertical="center" wrapText="1"/>
    </xf>
    <xf numFmtId="0" fontId="20" fillId="0" borderId="21" xfId="0" applyFont="1" applyBorder="1" applyAlignment="1">
      <alignment horizontal="center" vertical="center" shrinkToFit="1"/>
    </xf>
    <xf numFmtId="41" fontId="20" fillId="0" borderId="50" xfId="1" applyFont="1" applyBorder="1" applyAlignment="1">
      <alignment horizontal="center" vertical="center"/>
    </xf>
    <xf numFmtId="41" fontId="20" fillId="0" borderId="51" xfId="1" applyFont="1" applyBorder="1" applyAlignment="1">
      <alignment horizontal="center" vertical="center"/>
    </xf>
    <xf numFmtId="41" fontId="20" fillId="0" borderId="21" xfId="1" applyFont="1" applyBorder="1" applyAlignment="1">
      <alignment horizontal="center" vertical="center"/>
    </xf>
    <xf numFmtId="0" fontId="21" fillId="0" borderId="53" xfId="0" applyFont="1" applyBorder="1" applyAlignment="1">
      <alignment horizontal="center" vertical="center" wrapText="1"/>
    </xf>
    <xf numFmtId="41" fontId="22" fillId="0" borderId="54" xfId="1" applyFont="1" applyBorder="1" applyAlignment="1">
      <alignment horizontal="center" vertical="center" wrapText="1"/>
    </xf>
    <xf numFmtId="41" fontId="22" fillId="0" borderId="55" xfId="1" applyFont="1" applyBorder="1" applyAlignment="1">
      <alignment horizontal="center" vertical="center" wrapText="1"/>
    </xf>
    <xf numFmtId="41" fontId="22" fillId="0" borderId="57" xfId="1" applyFont="1" applyBorder="1" applyAlignment="1">
      <alignment horizontal="center" vertical="center" wrapText="1"/>
    </xf>
    <xf numFmtId="3" fontId="20" fillId="0" borderId="21" xfId="2" applyNumberFormat="1" applyFont="1" applyBorder="1" applyAlignment="1">
      <alignment horizontal="center" vertical="center" shrinkToFit="1"/>
    </xf>
    <xf numFmtId="41" fontId="20" fillId="0" borderId="22" xfId="1" applyFont="1" applyBorder="1" applyAlignment="1">
      <alignment horizontal="center" vertical="center"/>
    </xf>
    <xf numFmtId="0" fontId="14" fillId="5" borderId="61" xfId="0" applyFont="1" applyFill="1" applyBorder="1" applyAlignment="1">
      <alignment horizontal="center" vertical="center" wrapText="1"/>
    </xf>
    <xf numFmtId="41" fontId="22" fillId="5" borderId="62" xfId="1" applyFont="1" applyFill="1" applyBorder="1" applyAlignment="1">
      <alignment horizontal="center" vertical="center" wrapText="1"/>
    </xf>
    <xf numFmtId="0" fontId="21" fillId="0" borderId="65" xfId="0" applyFont="1" applyBorder="1" applyAlignment="1">
      <alignment horizontal="center" vertical="center" wrapText="1"/>
    </xf>
    <xf numFmtId="41" fontId="22" fillId="0" borderId="66" xfId="1" applyFont="1" applyBorder="1" applyAlignment="1">
      <alignment horizontal="center" vertical="center" wrapText="1"/>
    </xf>
    <xf numFmtId="0" fontId="21" fillId="0" borderId="27" xfId="0" applyFont="1" applyBorder="1" applyAlignment="1">
      <alignment horizontal="center" vertical="center" wrapText="1"/>
    </xf>
    <xf numFmtId="41" fontId="22" fillId="0" borderId="70" xfId="1" applyFont="1" applyBorder="1" applyAlignment="1">
      <alignment horizontal="center" vertical="center" wrapText="1"/>
    </xf>
    <xf numFmtId="41" fontId="21" fillId="0" borderId="27" xfId="1" applyFont="1" applyBorder="1" applyAlignment="1">
      <alignment horizontal="center" vertical="center" wrapText="1"/>
    </xf>
    <xf numFmtId="0" fontId="21" fillId="0" borderId="75" xfId="0" applyFont="1" applyBorder="1" applyAlignment="1">
      <alignment horizontal="center" vertical="center" wrapText="1"/>
    </xf>
    <xf numFmtId="3" fontId="20" fillId="0" borderId="21" xfId="2" applyNumberFormat="1" applyFont="1" applyBorder="1" applyAlignment="1">
      <alignment horizontal="center" vertical="center"/>
    </xf>
    <xf numFmtId="41" fontId="20" fillId="2" borderId="76" xfId="1" applyFont="1" applyFill="1" applyBorder="1" applyAlignment="1">
      <alignment horizontal="center" vertical="center"/>
    </xf>
    <xf numFmtId="41" fontId="20" fillId="2" borderId="77" xfId="1" applyFont="1" applyFill="1" applyBorder="1" applyAlignment="1">
      <alignment horizontal="center" vertical="center"/>
    </xf>
    <xf numFmtId="41" fontId="20" fillId="2" borderId="78" xfId="1" applyFont="1" applyFill="1" applyBorder="1" applyAlignment="1">
      <alignment horizontal="center" vertical="center"/>
    </xf>
    <xf numFmtId="0" fontId="21" fillId="0" borderId="80" xfId="0" applyFont="1" applyBorder="1" applyAlignment="1">
      <alignment horizontal="center" vertical="center" wrapText="1"/>
    </xf>
    <xf numFmtId="41" fontId="22" fillId="6" borderId="86" xfId="1" applyFont="1" applyFill="1" applyBorder="1" applyAlignment="1">
      <alignment horizontal="center" vertical="center" wrapText="1"/>
    </xf>
    <xf numFmtId="0" fontId="27" fillId="7" borderId="0" xfId="3" applyFont="1" applyFill="1" applyAlignment="1">
      <alignment vertical="center"/>
    </xf>
    <xf numFmtId="0" fontId="28" fillId="7" borderId="0" xfId="3" applyFont="1" applyFill="1" applyAlignment="1">
      <alignment vertical="center"/>
    </xf>
    <xf numFmtId="0" fontId="20" fillId="9" borderId="21" xfId="3" applyFont="1" applyFill="1" applyBorder="1" applyAlignment="1">
      <alignment horizontal="center" vertical="center" shrinkToFit="1"/>
    </xf>
    <xf numFmtId="177" fontId="20" fillId="7" borderId="41" xfId="3" applyNumberFormat="1" applyFont="1" applyFill="1" applyBorder="1" applyAlignment="1">
      <alignment horizontal="right" vertical="center"/>
    </xf>
    <xf numFmtId="178" fontId="20" fillId="7" borderId="41" xfId="3" applyNumberFormat="1" applyFont="1" applyFill="1" applyBorder="1" applyAlignment="1">
      <alignment horizontal="right" vertical="center"/>
    </xf>
    <xf numFmtId="0" fontId="20" fillId="7" borderId="6" xfId="3" applyFont="1" applyFill="1" applyBorder="1" applyAlignment="1">
      <alignment horizontal="left" vertical="center"/>
    </xf>
    <xf numFmtId="178" fontId="20" fillId="7" borderId="8" xfId="3" applyNumberFormat="1" applyFont="1" applyFill="1" applyBorder="1" applyAlignment="1">
      <alignment vertical="center"/>
    </xf>
    <xf numFmtId="0" fontId="20" fillId="7" borderId="32" xfId="3" applyFont="1" applyFill="1" applyBorder="1" applyAlignment="1">
      <alignment horizontal="left" vertical="center" shrinkToFit="1"/>
    </xf>
    <xf numFmtId="177" fontId="20" fillId="10" borderId="21" xfId="3" applyNumberFormat="1" applyFont="1" applyFill="1" applyBorder="1" applyAlignment="1">
      <alignment horizontal="right" vertical="center"/>
    </xf>
    <xf numFmtId="0" fontId="20" fillId="7" borderId="22" xfId="3" applyFont="1" applyFill="1" applyBorder="1" applyAlignment="1">
      <alignment horizontal="left" vertical="center"/>
    </xf>
    <xf numFmtId="178" fontId="20" fillId="7" borderId="89" xfId="3" applyNumberFormat="1" applyFont="1" applyFill="1" applyBorder="1" applyAlignment="1">
      <alignment vertical="center"/>
    </xf>
    <xf numFmtId="0" fontId="20" fillId="7" borderId="90" xfId="3" applyFont="1" applyFill="1" applyBorder="1" applyAlignment="1">
      <alignment horizontal="left" vertical="center" shrinkToFit="1"/>
    </xf>
    <xf numFmtId="177" fontId="20" fillId="7" borderId="32" xfId="3" applyNumberFormat="1" applyFont="1" applyFill="1" applyBorder="1" applyAlignment="1">
      <alignment horizontal="right" vertical="center"/>
    </xf>
    <xf numFmtId="178" fontId="20" fillId="7" borderId="32" xfId="3" applyNumberFormat="1" applyFont="1" applyFill="1" applyBorder="1" applyAlignment="1">
      <alignment horizontal="right" vertical="center"/>
    </xf>
    <xf numFmtId="0" fontId="20" fillId="7" borderId="4" xfId="3" applyFont="1" applyFill="1" applyBorder="1" applyAlignment="1">
      <alignment horizontal="left" vertical="center" wrapText="1"/>
    </xf>
    <xf numFmtId="41" fontId="20" fillId="7" borderId="5" xfId="4" applyFont="1" applyFill="1" applyBorder="1" applyAlignment="1">
      <alignment vertical="center"/>
    </xf>
    <xf numFmtId="0" fontId="20" fillId="7" borderId="91" xfId="3" applyFont="1" applyFill="1" applyBorder="1" applyAlignment="1">
      <alignment horizontal="left" vertical="center" shrinkToFit="1"/>
    </xf>
    <xf numFmtId="177" fontId="20" fillId="7" borderId="91" xfId="3" applyNumberFormat="1" applyFont="1" applyFill="1" applyBorder="1" applyAlignment="1">
      <alignment horizontal="right" vertical="center"/>
    </xf>
    <xf numFmtId="178" fontId="20" fillId="7" borderId="91" xfId="3" applyNumberFormat="1" applyFont="1" applyFill="1" applyBorder="1" applyAlignment="1">
      <alignment horizontal="right" vertical="center"/>
    </xf>
    <xf numFmtId="0" fontId="20" fillId="7" borderId="92" xfId="3" applyFont="1" applyFill="1" applyBorder="1" applyAlignment="1">
      <alignment horizontal="left" vertical="center" wrapText="1"/>
    </xf>
    <xf numFmtId="178" fontId="20" fillId="7" borderId="93" xfId="3" applyNumberFormat="1" applyFont="1" applyFill="1" applyBorder="1" applyAlignment="1">
      <alignment vertical="center"/>
    </xf>
    <xf numFmtId="0" fontId="20" fillId="7" borderId="22" xfId="3" applyFont="1" applyFill="1" applyBorder="1" applyAlignment="1">
      <alignment horizontal="center" vertical="center"/>
    </xf>
    <xf numFmtId="41" fontId="20" fillId="7" borderId="0" xfId="4" applyFont="1" applyFill="1" applyBorder="1" applyAlignment="1">
      <alignment vertical="center"/>
    </xf>
    <xf numFmtId="178" fontId="20" fillId="7" borderId="5" xfId="3" applyNumberFormat="1" applyFont="1" applyFill="1" applyBorder="1" applyAlignment="1">
      <alignment vertical="center"/>
    </xf>
    <xf numFmtId="41" fontId="20" fillId="3" borderId="94" xfId="4" applyFont="1" applyFill="1" applyBorder="1" applyAlignment="1">
      <alignment vertical="center"/>
    </xf>
    <xf numFmtId="178" fontId="20" fillId="3" borderId="3" xfId="3" applyNumberFormat="1" applyFont="1" applyFill="1" applyBorder="1" applyAlignment="1">
      <alignment vertical="center"/>
    </xf>
    <xf numFmtId="41" fontId="20" fillId="7" borderId="1" xfId="4" applyFont="1" applyFill="1" applyBorder="1" applyAlignment="1">
      <alignment vertical="center"/>
    </xf>
    <xf numFmtId="178" fontId="20" fillId="7" borderId="3" xfId="3" applyNumberFormat="1" applyFont="1" applyFill="1" applyBorder="1" applyAlignment="1">
      <alignment vertical="center"/>
    </xf>
    <xf numFmtId="178" fontId="20" fillId="10" borderId="21" xfId="3" applyNumberFormat="1" applyFont="1" applyFill="1" applyBorder="1" applyAlignment="1">
      <alignment horizontal="right" vertical="center"/>
    </xf>
    <xf numFmtId="0" fontId="20" fillId="7" borderId="1" xfId="3" applyFont="1" applyFill="1" applyBorder="1" applyAlignment="1">
      <alignment horizontal="left" vertical="center"/>
    </xf>
    <xf numFmtId="0" fontId="20" fillId="7" borderId="21" xfId="3" applyFont="1" applyFill="1" applyBorder="1" applyAlignment="1">
      <alignment horizontal="left" vertical="center" shrinkToFit="1"/>
    </xf>
    <xf numFmtId="177" fontId="20" fillId="7" borderId="21" xfId="3" applyNumberFormat="1" applyFont="1" applyFill="1" applyBorder="1" applyAlignment="1">
      <alignment horizontal="right" vertical="center"/>
    </xf>
    <xf numFmtId="178" fontId="20" fillId="7" borderId="21" xfId="3" applyNumberFormat="1" applyFont="1" applyFill="1" applyBorder="1" applyAlignment="1">
      <alignment horizontal="right" vertical="center"/>
    </xf>
    <xf numFmtId="0" fontId="20" fillId="7" borderId="41" xfId="3" applyFont="1" applyFill="1" applyBorder="1" applyAlignment="1">
      <alignment horizontal="left" vertical="center" shrinkToFit="1"/>
    </xf>
    <xf numFmtId="0" fontId="20" fillId="7" borderId="1" xfId="3" applyFont="1" applyFill="1" applyBorder="1" applyAlignment="1">
      <alignment horizontal="left" vertical="center" shrinkToFit="1"/>
    </xf>
    <xf numFmtId="177" fontId="20" fillId="7" borderId="90" xfId="3" applyNumberFormat="1" applyFont="1" applyFill="1" applyBorder="1" applyAlignment="1">
      <alignment horizontal="right" vertical="center"/>
    </xf>
    <xf numFmtId="178" fontId="20" fillId="7" borderId="90" xfId="3" applyNumberFormat="1" applyFont="1" applyFill="1" applyBorder="1" applyAlignment="1">
      <alignment horizontal="right" vertical="center"/>
    </xf>
    <xf numFmtId="0" fontId="20" fillId="7" borderId="4" xfId="3" applyFont="1" applyFill="1" applyBorder="1" applyAlignment="1">
      <alignment horizontal="left" vertical="center"/>
    </xf>
    <xf numFmtId="0" fontId="20" fillId="3" borderId="95" xfId="3" applyFont="1" applyFill="1" applyBorder="1" applyAlignment="1">
      <alignment horizontal="center" vertical="center"/>
    </xf>
    <xf numFmtId="178" fontId="20" fillId="7" borderId="96" xfId="3" applyNumberFormat="1" applyFont="1" applyFill="1" applyBorder="1" applyAlignment="1">
      <alignment vertical="center"/>
    </xf>
    <xf numFmtId="0" fontId="20" fillId="7" borderId="32" xfId="3" applyFont="1" applyFill="1" applyBorder="1" applyAlignment="1">
      <alignment horizontal="left" vertical="center" wrapText="1" shrinkToFit="1"/>
    </xf>
    <xf numFmtId="0" fontId="20" fillId="3" borderId="97" xfId="3" applyFont="1" applyFill="1" applyBorder="1" applyAlignment="1">
      <alignment horizontal="left" vertical="center" wrapText="1"/>
    </xf>
    <xf numFmtId="0" fontId="20" fillId="3" borderId="98" xfId="3" applyFont="1" applyFill="1" applyBorder="1" applyAlignment="1">
      <alignment horizontal="left" vertical="center"/>
    </xf>
    <xf numFmtId="177" fontId="20" fillId="10" borderId="41" xfId="3" applyNumberFormat="1" applyFont="1" applyFill="1" applyBorder="1" applyAlignment="1">
      <alignment horizontal="right" vertical="center"/>
    </xf>
    <xf numFmtId="178" fontId="20" fillId="10" borderId="41" xfId="3" applyNumberFormat="1" applyFont="1" applyFill="1" applyBorder="1" applyAlignment="1">
      <alignment horizontal="right" vertical="center"/>
    </xf>
    <xf numFmtId="0" fontId="20" fillId="3" borderId="99" xfId="3" applyFont="1" applyFill="1" applyBorder="1" applyAlignment="1">
      <alignment horizontal="left" vertical="center"/>
    </xf>
    <xf numFmtId="0" fontId="20" fillId="3" borderId="100" xfId="3" applyFont="1" applyFill="1" applyBorder="1" applyAlignment="1">
      <alignment horizontal="left" vertical="center"/>
    </xf>
    <xf numFmtId="0" fontId="20" fillId="7" borderId="101" xfId="3" applyFont="1" applyFill="1" applyBorder="1" applyAlignment="1">
      <alignment horizontal="left" vertical="center" shrinkToFit="1"/>
    </xf>
    <xf numFmtId="0" fontId="20" fillId="7" borderId="102" xfId="3" applyFont="1" applyFill="1" applyBorder="1" applyAlignment="1">
      <alignment horizontal="left" vertical="center" shrinkToFit="1"/>
    </xf>
    <xf numFmtId="177" fontId="20" fillId="7" borderId="102" xfId="3" applyNumberFormat="1" applyFont="1" applyFill="1" applyBorder="1" applyAlignment="1">
      <alignment horizontal="right" vertical="center"/>
    </xf>
    <xf numFmtId="178" fontId="20" fillId="7" borderId="102" xfId="3" applyNumberFormat="1" applyFont="1" applyFill="1" applyBorder="1" applyAlignment="1">
      <alignment horizontal="right" vertical="center"/>
    </xf>
    <xf numFmtId="0" fontId="20" fillId="3" borderId="97" xfId="3" applyFont="1" applyFill="1" applyBorder="1" applyAlignment="1">
      <alignment horizontal="left" vertical="center"/>
    </xf>
    <xf numFmtId="0" fontId="20" fillId="7" borderId="99" xfId="3" applyFont="1" applyFill="1" applyBorder="1" applyAlignment="1">
      <alignment horizontal="left" vertical="center"/>
    </xf>
    <xf numFmtId="0" fontId="20" fillId="7" borderId="98" xfId="3" applyFont="1" applyFill="1" applyBorder="1" applyAlignment="1">
      <alignment horizontal="left" vertical="center"/>
    </xf>
    <xf numFmtId="177" fontId="20" fillId="11" borderId="41" xfId="3" applyNumberFormat="1" applyFont="1" applyFill="1" applyBorder="1" applyAlignment="1">
      <alignment horizontal="right" vertical="center"/>
    </xf>
    <xf numFmtId="178" fontId="20" fillId="11" borderId="41" xfId="3" applyNumberFormat="1" applyFont="1" applyFill="1" applyBorder="1" applyAlignment="1">
      <alignment horizontal="right" vertical="center"/>
    </xf>
    <xf numFmtId="0" fontId="20" fillId="11" borderId="99" xfId="3" applyFont="1" applyFill="1" applyBorder="1" applyAlignment="1">
      <alignment horizontal="left" vertical="center"/>
    </xf>
    <xf numFmtId="178" fontId="20" fillId="11" borderId="8" xfId="3" applyNumberFormat="1" applyFont="1" applyFill="1" applyBorder="1" applyAlignment="1">
      <alignment vertical="center"/>
    </xf>
    <xf numFmtId="178" fontId="28" fillId="7" borderId="0" xfId="3" applyNumberFormat="1" applyFont="1" applyFill="1" applyAlignment="1">
      <alignment vertical="center"/>
    </xf>
    <xf numFmtId="3" fontId="11" fillId="0" borderId="0" xfId="2" applyNumberFormat="1" applyFont="1" applyAlignment="1">
      <alignment horizontal="left" vertical="center"/>
    </xf>
    <xf numFmtId="3" fontId="30" fillId="0" borderId="0" xfId="2" applyNumberFormat="1" applyFont="1" applyAlignment="1">
      <alignment horizontal="center" vertical="center"/>
    </xf>
    <xf numFmtId="3" fontId="30" fillId="0" borderId="0" xfId="2" applyNumberFormat="1" applyFont="1" applyAlignment="1">
      <alignment horizontal="center" vertical="center" shrinkToFit="1"/>
    </xf>
    <xf numFmtId="3" fontId="31" fillId="0" borderId="7" xfId="2" applyNumberFormat="1" applyFont="1" applyBorder="1" applyAlignment="1">
      <alignment vertical="center"/>
    </xf>
    <xf numFmtId="3" fontId="32" fillId="0" borderId="7" xfId="2" applyNumberFormat="1" applyFont="1" applyBorder="1" applyAlignment="1">
      <alignment vertical="center"/>
    </xf>
    <xf numFmtId="3" fontId="18" fillId="0" borderId="0" xfId="2" applyNumberFormat="1" applyFont="1" applyBorder="1" applyAlignment="1">
      <alignment horizontal="center" vertical="center"/>
    </xf>
    <xf numFmtId="3" fontId="13" fillId="12" borderId="1" xfId="2" applyNumberFormat="1" applyFont="1" applyFill="1" applyBorder="1" applyAlignment="1">
      <alignment horizontal="right" vertical="center"/>
    </xf>
    <xf numFmtId="3" fontId="16" fillId="12" borderId="1" xfId="2" applyNumberFormat="1" applyFont="1" applyFill="1" applyBorder="1" applyAlignment="1">
      <alignment horizontal="centerContinuous" vertical="center" shrinkToFit="1"/>
    </xf>
    <xf numFmtId="3" fontId="16" fillId="12" borderId="2" xfId="2" applyNumberFormat="1" applyFont="1" applyFill="1" applyBorder="1" applyAlignment="1">
      <alignment horizontal="centerContinuous" vertical="center" shrinkToFit="1"/>
    </xf>
    <xf numFmtId="3" fontId="16" fillId="12" borderId="2" xfId="2" applyNumberFormat="1" applyFont="1" applyFill="1" applyBorder="1" applyAlignment="1">
      <alignment horizontal="centerContinuous" vertical="center"/>
    </xf>
    <xf numFmtId="3" fontId="16" fillId="12" borderId="3" xfId="2" applyNumberFormat="1" applyFont="1" applyFill="1" applyBorder="1" applyAlignment="1">
      <alignment horizontal="centerContinuous" vertical="center"/>
    </xf>
    <xf numFmtId="3" fontId="16" fillId="12" borderId="32" xfId="2" applyNumberFormat="1" applyFont="1" applyFill="1" applyBorder="1" applyAlignment="1">
      <alignment horizontal="centerContinuous" vertical="center"/>
    </xf>
    <xf numFmtId="3" fontId="16" fillId="12" borderId="2" xfId="2" quotePrefix="1" applyNumberFormat="1" applyFont="1" applyFill="1" applyBorder="1" applyAlignment="1">
      <alignment horizontal="centerContinuous" vertical="center"/>
    </xf>
    <xf numFmtId="41" fontId="16" fillId="12" borderId="32" xfId="1" applyFont="1" applyFill="1" applyBorder="1" applyAlignment="1">
      <alignment horizontal="centerContinuous" vertical="center"/>
    </xf>
    <xf numFmtId="3" fontId="13" fillId="3" borderId="90" xfId="2" applyNumberFormat="1" applyFont="1" applyFill="1" applyBorder="1" applyAlignment="1">
      <alignment horizontal="center" vertical="center"/>
    </xf>
    <xf numFmtId="3" fontId="30" fillId="0" borderId="0" xfId="2" applyNumberFormat="1" applyFont="1" applyFill="1" applyAlignment="1">
      <alignment horizontal="center" vertical="center"/>
    </xf>
    <xf numFmtId="3" fontId="13" fillId="12" borderId="4" xfId="2" applyNumberFormat="1" applyFont="1" applyFill="1" applyBorder="1" applyAlignment="1">
      <alignment horizontal="center" vertical="center"/>
    </xf>
    <xf numFmtId="3" fontId="16" fillId="12" borderId="105" xfId="2" applyNumberFormat="1" applyFont="1" applyFill="1" applyBorder="1" applyAlignment="1">
      <alignment horizontal="centerContinuous" vertical="center" shrinkToFit="1"/>
    </xf>
    <xf numFmtId="3" fontId="16" fillId="12" borderId="106" xfId="2" applyNumberFormat="1" applyFont="1" applyFill="1" applyBorder="1" applyAlignment="1">
      <alignment horizontal="centerContinuous" vertical="center" shrinkToFit="1"/>
    </xf>
    <xf numFmtId="3" fontId="16" fillId="12" borderId="3" xfId="2" applyNumberFormat="1" applyFont="1" applyFill="1" applyBorder="1" applyAlignment="1">
      <alignment horizontal="centerContinuous" vertical="center" shrinkToFit="1"/>
    </xf>
    <xf numFmtId="3" fontId="16" fillId="12" borderId="106" xfId="2" applyNumberFormat="1" applyFont="1" applyFill="1" applyBorder="1" applyAlignment="1">
      <alignment horizontal="centerContinuous" vertical="center"/>
    </xf>
    <xf numFmtId="3" fontId="16" fillId="12" borderId="90" xfId="2" applyNumberFormat="1" applyFont="1" applyFill="1" applyBorder="1" applyAlignment="1">
      <alignment horizontal="centerContinuous" vertical="center"/>
    </xf>
    <xf numFmtId="3" fontId="16" fillId="12" borderId="107" xfId="2" applyNumberFormat="1" applyFont="1" applyFill="1" applyBorder="1" applyAlignment="1">
      <alignment horizontal="centerContinuous" vertical="center"/>
    </xf>
    <xf numFmtId="3" fontId="16" fillId="12" borderId="105" xfId="2" applyNumberFormat="1" applyFont="1" applyFill="1" applyBorder="1" applyAlignment="1">
      <alignment horizontal="centerContinuous" vertical="center"/>
    </xf>
    <xf numFmtId="3" fontId="16" fillId="12" borderId="108" xfId="2" applyNumberFormat="1" applyFont="1" applyFill="1" applyBorder="1" applyAlignment="1">
      <alignment horizontal="centerContinuous" vertical="center"/>
    </xf>
    <xf numFmtId="3" fontId="16" fillId="12" borderId="5" xfId="2" applyNumberFormat="1" applyFont="1" applyFill="1" applyBorder="1" applyAlignment="1">
      <alignment horizontal="center" vertical="center"/>
    </xf>
    <xf numFmtId="3" fontId="16" fillId="12" borderId="105" xfId="2" applyNumberFormat="1" applyFont="1" applyFill="1" applyBorder="1" applyAlignment="1">
      <alignment horizontal="center" vertical="center"/>
    </xf>
    <xf numFmtId="3" fontId="13" fillId="12" borderId="6" xfId="2" applyNumberFormat="1" applyFont="1" applyFill="1" applyBorder="1" applyAlignment="1">
      <alignment horizontal="left" vertical="center"/>
    </xf>
    <xf numFmtId="3" fontId="34" fillId="12" borderId="6" xfId="2" applyNumberFormat="1" applyFont="1" applyFill="1" applyBorder="1" applyAlignment="1">
      <alignment horizontal="center" vertical="center" wrapText="1" shrinkToFit="1"/>
    </xf>
    <xf numFmtId="3" fontId="34" fillId="12" borderId="113" xfId="2" applyNumberFormat="1" applyFont="1" applyFill="1" applyBorder="1" applyAlignment="1">
      <alignment horizontal="center" vertical="center" wrapText="1" shrinkToFit="1"/>
    </xf>
    <xf numFmtId="3" fontId="34" fillId="12" borderId="7" xfId="2" applyNumberFormat="1" applyFont="1" applyFill="1" applyBorder="1" applyAlignment="1">
      <alignment horizontal="center" vertical="center" shrinkToFit="1"/>
    </xf>
    <xf numFmtId="3" fontId="34" fillId="12" borderId="113" xfId="2" applyNumberFormat="1" applyFont="1" applyFill="1" applyBorder="1" applyAlignment="1">
      <alignment horizontal="center" vertical="center" shrinkToFit="1"/>
    </xf>
    <xf numFmtId="3" fontId="34" fillId="12" borderId="8" xfId="2" applyNumberFormat="1" applyFont="1" applyFill="1" applyBorder="1" applyAlignment="1">
      <alignment horizontal="center" vertical="center" shrinkToFit="1"/>
    </xf>
    <xf numFmtId="3" fontId="34" fillId="12" borderId="6" xfId="2" applyNumberFormat="1" applyFont="1" applyFill="1" applyBorder="1" applyAlignment="1">
      <alignment horizontal="center" vertical="center" shrinkToFit="1"/>
    </xf>
    <xf numFmtId="3" fontId="34" fillId="12" borderId="114" xfId="2" applyNumberFormat="1" applyFont="1" applyFill="1" applyBorder="1" applyAlignment="1">
      <alignment horizontal="center" vertical="center" shrinkToFit="1"/>
    </xf>
    <xf numFmtId="3" fontId="34" fillId="12" borderId="113" xfId="2" applyNumberFormat="1" applyFont="1" applyFill="1" applyBorder="1" applyAlignment="1">
      <alignment horizontal="center" vertical="center" wrapText="1"/>
    </xf>
    <xf numFmtId="3" fontId="34" fillId="12" borderId="8" xfId="2" applyNumberFormat="1" applyFont="1" applyFill="1" applyBorder="1" applyAlignment="1">
      <alignment horizontal="center" vertical="center"/>
    </xf>
    <xf numFmtId="3" fontId="34" fillId="12" borderId="41" xfId="2" applyNumberFormat="1" applyFont="1" applyFill="1" applyBorder="1" applyAlignment="1">
      <alignment horizontal="center" vertical="center"/>
    </xf>
    <xf numFmtId="3" fontId="34" fillId="12" borderId="6" xfId="2" applyNumberFormat="1" applyFont="1" applyFill="1" applyBorder="1" applyAlignment="1">
      <alignment horizontal="center" vertical="center"/>
    </xf>
    <xf numFmtId="3" fontId="34" fillId="12" borderId="113" xfId="2" applyNumberFormat="1" applyFont="1" applyFill="1" applyBorder="1" applyAlignment="1">
      <alignment horizontal="center" vertical="center"/>
    </xf>
    <xf numFmtId="3" fontId="34" fillId="12" borderId="7" xfId="2" applyNumberFormat="1" applyFont="1" applyFill="1" applyBorder="1" applyAlignment="1">
      <alignment horizontal="center" vertical="center" wrapText="1"/>
    </xf>
    <xf numFmtId="3" fontId="34" fillId="12" borderId="7" xfId="2" applyNumberFormat="1" applyFont="1" applyFill="1" applyBorder="1" applyAlignment="1">
      <alignment horizontal="center" vertical="center"/>
    </xf>
    <xf numFmtId="3" fontId="34" fillId="12" borderId="114" xfId="2" applyNumberFormat="1" applyFont="1" applyFill="1" applyBorder="1" applyAlignment="1">
      <alignment horizontal="center" vertical="center"/>
    </xf>
    <xf numFmtId="3" fontId="34" fillId="12" borderId="6" xfId="2" applyNumberFormat="1" applyFont="1" applyFill="1" applyBorder="1" applyAlignment="1">
      <alignment horizontal="center" vertical="center" wrapText="1"/>
    </xf>
    <xf numFmtId="3" fontId="34" fillId="12" borderId="115" xfId="2" applyNumberFormat="1" applyFont="1" applyFill="1" applyBorder="1" applyAlignment="1">
      <alignment horizontal="center" vertical="center" wrapText="1"/>
    </xf>
    <xf numFmtId="3" fontId="34" fillId="12" borderId="116" xfId="2" applyNumberFormat="1" applyFont="1" applyFill="1" applyBorder="1" applyAlignment="1">
      <alignment horizontal="center" vertical="center" wrapText="1"/>
    </xf>
    <xf numFmtId="179" fontId="16" fillId="8" borderId="113" xfId="2" applyNumberFormat="1" applyFont="1" applyFill="1" applyBorder="1" applyAlignment="1">
      <alignment horizontal="center" vertical="center"/>
    </xf>
    <xf numFmtId="179" fontId="16" fillId="8" borderId="114" xfId="2" applyNumberFormat="1" applyFont="1" applyFill="1" applyBorder="1" applyAlignment="1">
      <alignment horizontal="center" vertical="center"/>
    </xf>
    <xf numFmtId="179" fontId="16" fillId="8" borderId="117" xfId="2" applyNumberFormat="1" applyFont="1" applyFill="1" applyBorder="1" applyAlignment="1">
      <alignment horizontal="center" vertical="center" shrinkToFit="1"/>
    </xf>
    <xf numFmtId="3" fontId="35" fillId="9" borderId="4" xfId="2" applyNumberFormat="1" applyFont="1" applyFill="1" applyBorder="1" applyAlignment="1">
      <alignment horizontal="center" vertical="center" shrinkToFit="1"/>
    </xf>
    <xf numFmtId="41" fontId="36" fillId="0" borderId="118" xfId="1" applyFont="1" applyFill="1" applyBorder="1" applyAlignment="1">
      <alignment horizontal="right" vertical="center" shrinkToFit="1"/>
    </xf>
    <xf numFmtId="41" fontId="36" fillId="0" borderId="119" xfId="1" applyFont="1" applyFill="1" applyBorder="1" applyAlignment="1">
      <alignment horizontal="right" vertical="center" shrinkToFit="1"/>
    </xf>
    <xf numFmtId="41" fontId="36" fillId="0" borderId="120" xfId="1" applyFont="1" applyFill="1" applyBorder="1" applyAlignment="1">
      <alignment horizontal="right" vertical="center" shrinkToFit="1"/>
    </xf>
    <xf numFmtId="41" fontId="36" fillId="0" borderId="109" xfId="1" applyFont="1" applyFill="1" applyBorder="1" applyAlignment="1">
      <alignment horizontal="right" vertical="center" shrinkToFit="1"/>
    </xf>
    <xf numFmtId="41" fontId="36" fillId="0" borderId="121" xfId="1" applyFont="1" applyFill="1" applyBorder="1" applyAlignment="1">
      <alignment horizontal="right" vertical="center" shrinkToFit="1"/>
    </xf>
    <xf numFmtId="41" fontId="36" fillId="0" borderId="107" xfId="1" applyFont="1" applyFill="1" applyBorder="1" applyAlignment="1">
      <alignment horizontal="right" vertical="center" shrinkToFit="1"/>
    </xf>
    <xf numFmtId="41" fontId="36" fillId="0" borderId="107" xfId="2" applyNumberFormat="1" applyFont="1" applyFill="1" applyBorder="1" applyAlignment="1">
      <alignment horizontal="right" vertical="center" shrinkToFit="1"/>
    </xf>
    <xf numFmtId="41" fontId="36" fillId="0" borderId="109" xfId="2" applyNumberFormat="1" applyFont="1" applyFill="1" applyBorder="1" applyAlignment="1">
      <alignment horizontal="right" vertical="center" shrinkToFit="1"/>
    </xf>
    <xf numFmtId="41" fontId="36" fillId="0" borderId="119" xfId="2" applyNumberFormat="1" applyFont="1" applyFill="1" applyBorder="1" applyAlignment="1">
      <alignment horizontal="right" vertical="center" shrinkToFit="1"/>
    </xf>
    <xf numFmtId="41" fontId="36" fillId="0" borderId="122" xfId="1" applyFont="1" applyFill="1" applyBorder="1" applyAlignment="1">
      <alignment horizontal="right" vertical="center" shrinkToFit="1"/>
    </xf>
    <xf numFmtId="41" fontId="36" fillId="0" borderId="123" xfId="1" applyFont="1" applyFill="1" applyBorder="1" applyAlignment="1">
      <alignment horizontal="right" vertical="center" shrinkToFit="1"/>
    </xf>
    <xf numFmtId="41" fontId="36" fillId="0" borderId="106" xfId="2" applyNumberFormat="1" applyFont="1" applyFill="1" applyBorder="1" applyAlignment="1">
      <alignment horizontal="right" vertical="center" shrinkToFit="1"/>
    </xf>
    <xf numFmtId="41" fontId="36" fillId="0" borderId="124" xfId="1" applyFont="1" applyFill="1" applyBorder="1" applyAlignment="1">
      <alignment horizontal="right" vertical="center" shrinkToFit="1"/>
    </xf>
    <xf numFmtId="3" fontId="36" fillId="0" borderId="125" xfId="2" applyNumberFormat="1" applyFont="1" applyFill="1" applyBorder="1" applyAlignment="1">
      <alignment horizontal="right" vertical="center" shrinkToFit="1"/>
    </xf>
    <xf numFmtId="41" fontId="36" fillId="0" borderId="90" xfId="1" applyFont="1" applyFill="1" applyBorder="1" applyAlignment="1">
      <alignment horizontal="right" vertical="center" shrinkToFit="1"/>
    </xf>
    <xf numFmtId="41" fontId="35" fillId="0" borderId="5" xfId="1" applyFont="1" applyFill="1" applyBorder="1" applyAlignment="1">
      <alignment horizontal="right" vertical="center" shrinkToFit="1"/>
    </xf>
    <xf numFmtId="41" fontId="35" fillId="3" borderId="90" xfId="1" applyFont="1" applyFill="1" applyBorder="1" applyAlignment="1">
      <alignment horizontal="right" vertical="center" shrinkToFit="1"/>
    </xf>
    <xf numFmtId="41" fontId="36" fillId="0" borderId="119" xfId="1" applyFont="1" applyBorder="1" applyAlignment="1">
      <alignment vertical="center"/>
    </xf>
    <xf numFmtId="179" fontId="36" fillId="0" borderId="126" xfId="2" applyNumberFormat="1" applyFont="1" applyBorder="1" applyAlignment="1">
      <alignment horizontal="right" vertical="center" shrinkToFit="1"/>
    </xf>
    <xf numFmtId="0" fontId="36" fillId="0" borderId="127" xfId="2" applyNumberFormat="1" applyFont="1" applyFill="1" applyBorder="1" applyAlignment="1">
      <alignment horizontal="right" vertical="center" shrinkToFit="1"/>
    </xf>
    <xf numFmtId="3" fontId="36" fillId="0" borderId="0" xfId="2" applyNumberFormat="1" applyFont="1" applyFill="1" applyAlignment="1">
      <alignment horizontal="center" vertical="center"/>
    </xf>
    <xf numFmtId="3" fontId="16" fillId="13" borderId="128" xfId="2" applyNumberFormat="1" applyFont="1" applyFill="1" applyBorder="1" applyAlignment="1">
      <alignment horizontal="center" vertical="center" shrinkToFit="1"/>
    </xf>
    <xf numFmtId="3" fontId="37" fillId="13" borderId="128" xfId="2" applyNumberFormat="1" applyFont="1" applyFill="1" applyBorder="1" applyAlignment="1">
      <alignment horizontal="right" vertical="center" shrinkToFit="1"/>
    </xf>
    <xf numFmtId="3" fontId="37" fillId="13" borderId="129" xfId="2" applyNumberFormat="1" applyFont="1" applyFill="1" applyBorder="1" applyAlignment="1">
      <alignment horizontal="right" vertical="center" shrinkToFit="1"/>
    </xf>
    <xf numFmtId="3" fontId="37" fillId="13" borderId="130" xfId="2" applyNumberFormat="1" applyFont="1" applyFill="1" applyBorder="1" applyAlignment="1">
      <alignment horizontal="right" vertical="center" shrinkToFit="1"/>
    </xf>
    <xf numFmtId="3" fontId="37" fillId="13" borderId="131" xfId="2" applyNumberFormat="1" applyFont="1" applyFill="1" applyBorder="1" applyAlignment="1">
      <alignment horizontal="right" vertical="center" shrinkToFit="1"/>
    </xf>
    <xf numFmtId="3" fontId="37" fillId="13" borderId="132" xfId="2" applyNumberFormat="1" applyFont="1" applyFill="1" applyBorder="1" applyAlignment="1">
      <alignment horizontal="right" vertical="center" shrinkToFit="1"/>
    </xf>
    <xf numFmtId="41" fontId="37" fillId="13" borderId="129" xfId="1" applyFont="1" applyFill="1" applyBorder="1" applyAlignment="1">
      <alignment horizontal="right" vertical="center" shrinkToFit="1"/>
    </xf>
    <xf numFmtId="41" fontId="37" fillId="13" borderId="131" xfId="1" applyFont="1" applyFill="1" applyBorder="1" applyAlignment="1">
      <alignment horizontal="right" vertical="center" shrinkToFit="1"/>
    </xf>
    <xf numFmtId="3" fontId="37" fillId="13" borderId="133" xfId="2" applyNumberFormat="1" applyFont="1" applyFill="1" applyBorder="1" applyAlignment="1">
      <alignment horizontal="right" vertical="center" shrinkToFit="1"/>
    </xf>
    <xf numFmtId="3" fontId="37" fillId="3" borderId="90" xfId="2" applyNumberFormat="1" applyFont="1" applyFill="1" applyBorder="1" applyAlignment="1">
      <alignment horizontal="right" vertical="center" shrinkToFit="1"/>
    </xf>
    <xf numFmtId="179" fontId="18" fillId="9" borderId="129" xfId="2" applyNumberFormat="1" applyFont="1" applyFill="1" applyBorder="1" applyAlignment="1">
      <alignment horizontal="right" vertical="center" shrinkToFit="1"/>
    </xf>
    <xf numFmtId="180" fontId="18" fillId="9" borderId="130" xfId="2" applyNumberFormat="1" applyFont="1" applyFill="1" applyBorder="1" applyAlignment="1">
      <alignment horizontal="right" vertical="center" shrinkToFit="1"/>
    </xf>
    <xf numFmtId="3" fontId="31" fillId="0" borderId="2" xfId="2" applyNumberFormat="1" applyFont="1" applyBorder="1" applyAlignment="1">
      <alignment vertical="center"/>
    </xf>
    <xf numFmtId="3" fontId="38" fillId="0" borderId="0" xfId="2" applyNumberFormat="1" applyFont="1" applyBorder="1" applyAlignment="1">
      <alignment horizontal="center" vertical="center"/>
    </xf>
    <xf numFmtId="41" fontId="38" fillId="0" borderId="0" xfId="1" applyFont="1" applyBorder="1" applyAlignment="1">
      <alignment vertical="center"/>
    </xf>
    <xf numFmtId="3" fontId="39" fillId="0" borderId="0" xfId="2" applyNumberFormat="1" applyFont="1" applyBorder="1" applyAlignment="1">
      <alignment vertical="center"/>
    </xf>
    <xf numFmtId="3" fontId="38" fillId="0" borderId="0" xfId="2" applyNumberFormat="1" applyFont="1" applyBorder="1" applyAlignment="1">
      <alignment horizontal="center" vertical="center" wrapText="1"/>
    </xf>
    <xf numFmtId="3" fontId="19" fillId="0" borderId="0" xfId="2" applyNumberFormat="1" applyFont="1" applyAlignment="1">
      <alignment horizontal="center" vertical="center"/>
    </xf>
    <xf numFmtId="3" fontId="31" fillId="0" borderId="0" xfId="2" applyNumberFormat="1" applyFont="1" applyAlignment="1">
      <alignment vertical="center"/>
    </xf>
    <xf numFmtId="3" fontId="30" fillId="0" borderId="0" xfId="2" applyNumberFormat="1" applyFont="1" applyBorder="1" applyAlignment="1">
      <alignment horizontal="center" vertical="center" shrinkToFit="1"/>
    </xf>
    <xf numFmtId="3" fontId="30" fillId="0" borderId="0" xfId="2" applyNumberFormat="1" applyFont="1" applyBorder="1" applyAlignment="1">
      <alignment horizontal="center" vertical="center"/>
    </xf>
    <xf numFmtId="41" fontId="38" fillId="0" borderId="0" xfId="1" applyFont="1" applyBorder="1" applyAlignment="1">
      <alignment horizontal="center" vertical="center"/>
    </xf>
    <xf numFmtId="3" fontId="39" fillId="3" borderId="0" xfId="2" applyNumberFormat="1" applyFont="1" applyFill="1" applyBorder="1" applyAlignment="1">
      <alignment vertical="center"/>
    </xf>
    <xf numFmtId="0" fontId="18" fillId="0" borderId="0" xfId="3" applyFont="1" applyAlignment="1">
      <alignment vertical="center"/>
    </xf>
    <xf numFmtId="0" fontId="20" fillId="0" borderId="0" xfId="3" applyFont="1" applyAlignment="1">
      <alignment vertical="center"/>
    </xf>
    <xf numFmtId="177" fontId="20" fillId="3" borderId="41" xfId="3" applyNumberFormat="1" applyFont="1" applyFill="1" applyBorder="1" applyAlignment="1">
      <alignment vertical="center"/>
    </xf>
    <xf numFmtId="178" fontId="20" fillId="3" borderId="41" xfId="3" applyNumberFormat="1" applyFont="1" applyFill="1" applyBorder="1" applyAlignment="1">
      <alignment vertical="center"/>
    </xf>
    <xf numFmtId="178" fontId="20" fillId="3" borderId="8" xfId="3" applyNumberFormat="1" applyFont="1" applyFill="1" applyBorder="1" applyAlignment="1">
      <alignment vertical="center"/>
    </xf>
    <xf numFmtId="0" fontId="20" fillId="3" borderId="32" xfId="3" applyFont="1" applyFill="1" applyBorder="1" applyAlignment="1">
      <alignment horizontal="left" vertical="center" shrinkToFit="1"/>
    </xf>
    <xf numFmtId="177" fontId="20" fillId="3" borderId="21" xfId="3" applyNumberFormat="1" applyFont="1" applyFill="1" applyBorder="1" applyAlignment="1">
      <alignment vertical="center"/>
    </xf>
    <xf numFmtId="178" fontId="20" fillId="3" borderId="21" xfId="3" applyNumberFormat="1" applyFont="1" applyFill="1" applyBorder="1" applyAlignment="1">
      <alignment vertical="center"/>
    </xf>
    <xf numFmtId="178" fontId="20" fillId="3" borderId="89" xfId="3" applyNumberFormat="1" applyFont="1" applyFill="1" applyBorder="1" applyAlignment="1">
      <alignment vertical="center"/>
    </xf>
    <xf numFmtId="0" fontId="20" fillId="3" borderId="90" xfId="3" applyFont="1" applyFill="1" applyBorder="1" applyAlignment="1">
      <alignment horizontal="left" vertical="center" shrinkToFit="1"/>
    </xf>
    <xf numFmtId="0" fontId="20" fillId="3" borderId="91" xfId="3" applyFont="1" applyFill="1" applyBorder="1" applyAlignment="1">
      <alignment horizontal="left" vertical="center" shrinkToFit="1"/>
    </xf>
    <xf numFmtId="177" fontId="20" fillId="3" borderId="91" xfId="3" applyNumberFormat="1" applyFont="1" applyFill="1" applyBorder="1" applyAlignment="1">
      <alignment vertical="center"/>
    </xf>
    <xf numFmtId="178" fontId="20" fillId="3" borderId="91" xfId="3" applyNumberFormat="1" applyFont="1" applyFill="1" applyBorder="1" applyAlignment="1">
      <alignment vertical="center"/>
    </xf>
    <xf numFmtId="178" fontId="20" fillId="3" borderId="93" xfId="3" applyNumberFormat="1" applyFont="1" applyFill="1" applyBorder="1" applyAlignment="1">
      <alignment vertical="center"/>
    </xf>
    <xf numFmtId="177" fontId="20" fillId="3" borderId="32" xfId="3" applyNumberFormat="1" applyFont="1" applyFill="1" applyBorder="1" applyAlignment="1">
      <alignment vertical="center"/>
    </xf>
    <xf numFmtId="178" fontId="20" fillId="3" borderId="32" xfId="3" applyNumberFormat="1" applyFont="1" applyFill="1" applyBorder="1" applyAlignment="1">
      <alignment vertical="center"/>
    </xf>
    <xf numFmtId="0" fontId="20" fillId="3" borderId="98" xfId="3" applyFont="1" applyFill="1" applyBorder="1" applyAlignment="1">
      <alignment vertical="center" wrapText="1"/>
    </xf>
    <xf numFmtId="41" fontId="20" fillId="3" borderId="89" xfId="4" applyFont="1" applyFill="1" applyBorder="1" applyAlignment="1">
      <alignment vertical="center"/>
    </xf>
    <xf numFmtId="0" fontId="20" fillId="3" borderId="21" xfId="3" applyFont="1" applyFill="1" applyBorder="1" applyAlignment="1">
      <alignment horizontal="left" vertical="center" shrinkToFit="1"/>
    </xf>
    <xf numFmtId="41" fontId="20" fillId="3" borderId="97" xfId="4" applyFont="1" applyFill="1" applyBorder="1" applyAlignment="1">
      <alignment vertical="center" wrapText="1"/>
    </xf>
    <xf numFmtId="0" fontId="20" fillId="3" borderId="41" xfId="3" applyFont="1" applyFill="1" applyBorder="1" applyAlignment="1">
      <alignment horizontal="left" vertical="center" shrinkToFit="1"/>
    </xf>
    <xf numFmtId="177" fontId="20" fillId="0" borderId="32" xfId="3" applyNumberFormat="1" applyFont="1" applyFill="1" applyBorder="1" applyAlignment="1">
      <alignment vertical="center"/>
    </xf>
    <xf numFmtId="177" fontId="20" fillId="3" borderId="90" xfId="3" applyNumberFormat="1" applyFont="1" applyFill="1" applyBorder="1" applyAlignment="1">
      <alignment vertical="center"/>
    </xf>
    <xf numFmtId="177" fontId="20" fillId="0" borderId="90" xfId="3" applyNumberFormat="1" applyFont="1" applyFill="1" applyBorder="1" applyAlignment="1">
      <alignment vertical="center"/>
    </xf>
    <xf numFmtId="178" fontId="20" fillId="3" borderId="90" xfId="3" applyNumberFormat="1" applyFont="1" applyFill="1" applyBorder="1" applyAlignment="1">
      <alignment vertical="center"/>
    </xf>
    <xf numFmtId="0" fontId="20" fillId="3" borderId="134" xfId="3" applyFont="1" applyFill="1" applyBorder="1" applyAlignment="1">
      <alignment horizontal="left" vertical="center"/>
    </xf>
    <xf numFmtId="178" fontId="20" fillId="3" borderId="135" xfId="3" applyNumberFormat="1" applyFont="1" applyFill="1" applyBorder="1" applyAlignment="1">
      <alignment vertical="center"/>
    </xf>
    <xf numFmtId="0" fontId="20" fillId="3" borderId="136" xfId="3" applyFont="1" applyFill="1" applyBorder="1" applyAlignment="1">
      <alignment horizontal="left" vertical="center" shrinkToFit="1"/>
    </xf>
    <xf numFmtId="177" fontId="20" fillId="3" borderId="136" xfId="3" applyNumberFormat="1" applyFont="1" applyFill="1" applyBorder="1" applyAlignment="1">
      <alignment vertical="center"/>
    </xf>
    <xf numFmtId="177" fontId="20" fillId="0" borderId="136" xfId="3" applyNumberFormat="1" applyFont="1" applyFill="1" applyBorder="1" applyAlignment="1">
      <alignment vertical="center"/>
    </xf>
    <xf numFmtId="178" fontId="20" fillId="3" borderId="136" xfId="3" applyNumberFormat="1" applyFont="1" applyFill="1" applyBorder="1" applyAlignment="1">
      <alignment vertical="center"/>
    </xf>
    <xf numFmtId="178" fontId="20" fillId="3" borderId="5" xfId="3" applyNumberFormat="1" applyFont="1" applyFill="1" applyBorder="1" applyAlignment="1">
      <alignment vertical="center"/>
    </xf>
    <xf numFmtId="177" fontId="20" fillId="0" borderId="41" xfId="3" applyNumberFormat="1" applyFont="1" applyFill="1" applyBorder="1" applyAlignment="1">
      <alignment vertical="center"/>
    </xf>
    <xf numFmtId="0" fontId="20" fillId="3" borderId="99" xfId="3" applyFont="1" applyFill="1" applyBorder="1" applyAlignment="1">
      <alignment horizontal="center" vertical="center"/>
    </xf>
    <xf numFmtId="177" fontId="20" fillId="0" borderId="21" xfId="3" applyNumberFormat="1" applyFont="1" applyFill="1" applyBorder="1" applyAlignment="1">
      <alignment vertical="center"/>
    </xf>
    <xf numFmtId="0" fontId="20" fillId="3" borderId="100" xfId="3" applyFont="1" applyFill="1" applyBorder="1" applyAlignment="1">
      <alignment vertical="center" wrapText="1"/>
    </xf>
    <xf numFmtId="0" fontId="20" fillId="3" borderId="134" xfId="3" applyFont="1" applyFill="1" applyBorder="1" applyAlignment="1">
      <alignment vertical="center" wrapText="1"/>
    </xf>
    <xf numFmtId="41" fontId="20" fillId="3" borderId="134" xfId="4" applyFont="1" applyFill="1" applyBorder="1" applyAlignment="1">
      <alignment vertical="center" wrapText="1"/>
    </xf>
    <xf numFmtId="41" fontId="20" fillId="3" borderId="100" xfId="4" applyFont="1" applyFill="1" applyBorder="1" applyAlignment="1">
      <alignment vertical="center" wrapText="1"/>
    </xf>
    <xf numFmtId="41" fontId="20" fillId="3" borderId="100" xfId="4" applyFont="1" applyFill="1" applyBorder="1" applyAlignment="1">
      <alignment vertical="center"/>
    </xf>
    <xf numFmtId="0" fontId="20" fillId="3" borderId="97" xfId="3" applyFont="1" applyFill="1" applyBorder="1" applyAlignment="1">
      <alignment horizontal="left" vertical="center" shrinkToFit="1"/>
    </xf>
    <xf numFmtId="0" fontId="20" fillId="3" borderId="137" xfId="3" applyFont="1" applyFill="1" applyBorder="1" applyAlignment="1">
      <alignment horizontal="left" vertical="center"/>
    </xf>
    <xf numFmtId="178" fontId="20" fillId="3" borderId="138" xfId="3" applyNumberFormat="1" applyFont="1" applyFill="1" applyBorder="1" applyAlignment="1">
      <alignment vertical="center"/>
    </xf>
    <xf numFmtId="0" fontId="20" fillId="3" borderId="102" xfId="3" applyFont="1" applyFill="1" applyBorder="1" applyAlignment="1">
      <alignment horizontal="left" vertical="center" shrinkToFit="1"/>
    </xf>
    <xf numFmtId="177" fontId="20" fillId="3" borderId="102" xfId="3" applyNumberFormat="1" applyFont="1" applyFill="1" applyBorder="1" applyAlignment="1">
      <alignment vertical="center"/>
    </xf>
    <xf numFmtId="178" fontId="20" fillId="3" borderId="102" xfId="3" applyNumberFormat="1" applyFont="1" applyFill="1" applyBorder="1" applyAlignment="1">
      <alignment vertical="center"/>
    </xf>
    <xf numFmtId="178" fontId="20" fillId="3" borderId="96" xfId="3" applyNumberFormat="1" applyFont="1" applyFill="1" applyBorder="1" applyAlignment="1">
      <alignment vertical="center"/>
    </xf>
    <xf numFmtId="0" fontId="20" fillId="3" borderId="97" xfId="3" applyFont="1" applyFill="1" applyBorder="1" applyAlignment="1">
      <alignment vertical="center"/>
    </xf>
    <xf numFmtId="0" fontId="20" fillId="3" borderId="32" xfId="3" applyFont="1" applyFill="1" applyBorder="1" applyAlignment="1">
      <alignment horizontal="left" vertical="center"/>
    </xf>
    <xf numFmtId="177" fontId="20" fillId="10" borderId="21" xfId="3" applyNumberFormat="1" applyFont="1" applyFill="1" applyBorder="1" applyAlignment="1">
      <alignment vertical="center"/>
    </xf>
    <xf numFmtId="178" fontId="20" fillId="10" borderId="21" xfId="3" applyNumberFormat="1" applyFont="1" applyFill="1" applyBorder="1" applyAlignment="1">
      <alignment vertical="center"/>
    </xf>
    <xf numFmtId="0" fontId="20" fillId="3" borderId="90" xfId="3" applyFont="1" applyFill="1" applyBorder="1" applyAlignment="1">
      <alignment horizontal="left" vertical="center"/>
    </xf>
    <xf numFmtId="0" fontId="40" fillId="3" borderId="32" xfId="3" applyFont="1" applyFill="1" applyBorder="1" applyAlignment="1">
      <alignment horizontal="left" vertical="center" wrapText="1"/>
    </xf>
    <xf numFmtId="0" fontId="40" fillId="3" borderId="90" xfId="3" applyFont="1" applyFill="1" applyBorder="1" applyAlignment="1">
      <alignment horizontal="left" vertical="center" wrapText="1"/>
    </xf>
    <xf numFmtId="0" fontId="20" fillId="3" borderId="100" xfId="3" applyFont="1" applyFill="1" applyBorder="1" applyAlignment="1">
      <alignment horizontal="left" vertical="center" shrinkToFit="1"/>
    </xf>
    <xf numFmtId="0" fontId="40" fillId="3" borderId="41" xfId="3" applyFont="1" applyFill="1" applyBorder="1" applyAlignment="1">
      <alignment horizontal="left" vertical="center" wrapText="1"/>
    </xf>
    <xf numFmtId="178" fontId="20" fillId="0" borderId="0" xfId="3" applyNumberFormat="1" applyFont="1" applyAlignment="1">
      <alignment vertical="center"/>
    </xf>
    <xf numFmtId="0" fontId="20" fillId="3" borderId="0" xfId="3" applyFont="1" applyFill="1" applyBorder="1" applyAlignment="1">
      <alignment horizontal="left" vertical="center"/>
    </xf>
    <xf numFmtId="3" fontId="20" fillId="0" borderId="139" xfId="3" applyNumberFormat="1" applyFont="1" applyBorder="1" applyAlignment="1">
      <alignment vertical="center"/>
    </xf>
    <xf numFmtId="178" fontId="20" fillId="3" borderId="140" xfId="3" applyNumberFormat="1" applyFont="1" applyFill="1" applyBorder="1" applyAlignment="1">
      <alignment vertical="center"/>
    </xf>
    <xf numFmtId="178" fontId="40" fillId="3" borderId="141" xfId="3" applyNumberFormat="1" applyFont="1" applyFill="1" applyBorder="1" applyAlignment="1">
      <alignment vertical="center"/>
    </xf>
    <xf numFmtId="178" fontId="20" fillId="3" borderId="142" xfId="3" applyNumberFormat="1" applyFont="1" applyFill="1" applyBorder="1" applyAlignment="1">
      <alignment vertical="center"/>
    </xf>
    <xf numFmtId="0" fontId="40" fillId="3" borderId="137" xfId="3" applyFont="1" applyFill="1" applyBorder="1" applyAlignment="1">
      <alignment horizontal="center" vertical="center"/>
    </xf>
    <xf numFmtId="178" fontId="40" fillId="3" borderId="140" xfId="3" applyNumberFormat="1" applyFont="1" applyFill="1" applyBorder="1" applyAlignment="1">
      <alignment vertical="center"/>
    </xf>
    <xf numFmtId="0" fontId="20" fillId="3" borderId="94" xfId="3" applyFont="1" applyFill="1" applyBorder="1" applyAlignment="1">
      <alignment horizontal="left" vertical="center"/>
    </xf>
    <xf numFmtId="178" fontId="20" fillId="3" borderId="143" xfId="3" applyNumberFormat="1" applyFont="1" applyFill="1" applyBorder="1" applyAlignment="1">
      <alignment vertical="center"/>
    </xf>
    <xf numFmtId="0" fontId="41" fillId="3" borderId="94" xfId="3" applyFont="1" applyFill="1" applyBorder="1" applyAlignment="1">
      <alignment horizontal="left" vertical="center"/>
    </xf>
    <xf numFmtId="178" fontId="41" fillId="3" borderId="143" xfId="3" applyNumberFormat="1" applyFont="1" applyFill="1" applyBorder="1" applyAlignment="1">
      <alignment vertical="center"/>
    </xf>
    <xf numFmtId="0" fontId="20" fillId="3" borderId="21" xfId="3" applyFont="1" applyFill="1" applyBorder="1" applyAlignment="1">
      <alignment horizontal="left" vertical="center" wrapText="1" shrinkToFit="1"/>
    </xf>
    <xf numFmtId="178" fontId="20" fillId="3" borderId="98" xfId="3" applyNumberFormat="1" applyFont="1" applyFill="1" applyBorder="1" applyAlignment="1">
      <alignment vertical="center" wrapText="1"/>
    </xf>
    <xf numFmtId="41" fontId="20" fillId="3" borderId="89" xfId="4" applyFont="1" applyFill="1" applyBorder="1" applyAlignment="1">
      <alignment horizontal="left" vertical="center"/>
    </xf>
    <xf numFmtId="41" fontId="20" fillId="3" borderId="5" xfId="4" applyFont="1" applyFill="1" applyBorder="1" applyAlignment="1">
      <alignment vertical="center"/>
    </xf>
    <xf numFmtId="177" fontId="20" fillId="11" borderId="21" xfId="3" applyNumberFormat="1" applyFont="1" applyFill="1" applyBorder="1" applyAlignment="1">
      <alignment vertical="center"/>
    </xf>
    <xf numFmtId="178" fontId="20" fillId="11" borderId="21" xfId="3" applyNumberFormat="1" applyFont="1" applyFill="1" applyBorder="1" applyAlignment="1">
      <alignment vertical="center"/>
    </xf>
    <xf numFmtId="0" fontId="20" fillId="11" borderId="98" xfId="3" applyFont="1" applyFill="1" applyBorder="1" applyAlignment="1">
      <alignment horizontal="left" vertical="center" indent="1"/>
    </xf>
    <xf numFmtId="178" fontId="20" fillId="11" borderId="89" xfId="3" applyNumberFormat="1" applyFont="1" applyFill="1" applyBorder="1" applyAlignment="1">
      <alignment vertical="center"/>
    </xf>
    <xf numFmtId="41" fontId="36" fillId="0" borderId="0" xfId="4" applyFont="1" applyAlignment="1">
      <alignment vertical="center"/>
    </xf>
    <xf numFmtId="178" fontId="18" fillId="0" borderId="0" xfId="3" applyNumberFormat="1" applyFont="1" applyAlignment="1">
      <alignment vertical="center"/>
    </xf>
    <xf numFmtId="41" fontId="18" fillId="0" borderId="0" xfId="3" applyNumberFormat="1" applyFont="1" applyAlignment="1">
      <alignment vertical="center"/>
    </xf>
    <xf numFmtId="0" fontId="1" fillId="0" borderId="0" xfId="0" applyFont="1"/>
    <xf numFmtId="0" fontId="1" fillId="0" borderId="0" xfId="0" applyFont="1" applyAlignment="1">
      <alignment shrinkToFit="1"/>
    </xf>
    <xf numFmtId="3" fontId="32" fillId="3" borderId="0" xfId="2" applyNumberFormat="1" applyFont="1" applyFill="1" applyBorder="1" applyAlignment="1">
      <alignment vertical="center"/>
    </xf>
    <xf numFmtId="179" fontId="16" fillId="12" borderId="1" xfId="2" applyNumberFormat="1" applyFont="1" applyFill="1" applyBorder="1" applyAlignment="1">
      <alignment horizontal="right" vertical="center"/>
    </xf>
    <xf numFmtId="179" fontId="16" fillId="12" borderId="1" xfId="2" applyNumberFormat="1" applyFont="1" applyFill="1" applyBorder="1" applyAlignment="1">
      <alignment horizontal="centerContinuous" vertical="center"/>
    </xf>
    <xf numFmtId="179" fontId="16" fillId="12" borderId="2" xfId="2" applyNumberFormat="1" applyFont="1" applyFill="1" applyBorder="1" applyAlignment="1">
      <alignment horizontal="centerContinuous" vertical="center"/>
    </xf>
    <xf numFmtId="179" fontId="16" fillId="12" borderId="2" xfId="2" applyNumberFormat="1" applyFont="1" applyFill="1" applyBorder="1" applyAlignment="1">
      <alignment horizontal="left" vertical="center"/>
    </xf>
    <xf numFmtId="179" fontId="16" fillId="12" borderId="3" xfId="2" applyNumberFormat="1" applyFont="1" applyFill="1" applyBorder="1" applyAlignment="1">
      <alignment horizontal="centerContinuous" vertical="center"/>
    </xf>
    <xf numFmtId="179" fontId="16" fillId="12" borderId="3" xfId="2" applyNumberFormat="1" applyFont="1" applyFill="1" applyBorder="1" applyAlignment="1">
      <alignment horizontal="center" vertical="center"/>
    </xf>
    <xf numFmtId="179" fontId="16" fillId="12" borderId="1" xfId="2" applyNumberFormat="1" applyFont="1" applyFill="1" applyBorder="1" applyAlignment="1">
      <alignment horizontal="centerContinuous" vertical="center" shrinkToFit="1"/>
    </xf>
    <xf numFmtId="179" fontId="16" fillId="12" borderId="2" xfId="2" applyNumberFormat="1" applyFont="1" applyFill="1" applyBorder="1" applyAlignment="1">
      <alignment horizontal="centerContinuous" vertical="center" shrinkToFit="1"/>
    </xf>
    <xf numFmtId="179" fontId="16" fillId="12" borderId="89" xfId="2" applyNumberFormat="1" applyFont="1" applyFill="1" applyBorder="1" applyAlignment="1">
      <alignment horizontal="centerContinuous" vertical="center"/>
    </xf>
    <xf numFmtId="179" fontId="16" fillId="12" borderId="32" xfId="2" applyNumberFormat="1" applyFont="1" applyFill="1" applyBorder="1" applyAlignment="1">
      <alignment horizontal="centerContinuous" vertical="center"/>
    </xf>
    <xf numFmtId="179" fontId="13" fillId="3" borderId="0" xfId="2" applyNumberFormat="1" applyFont="1" applyFill="1" applyBorder="1" applyAlignment="1">
      <alignment horizontal="center" vertical="center" wrapText="1"/>
    </xf>
    <xf numFmtId="0" fontId="20" fillId="0" borderId="0" xfId="0" applyFont="1" applyFill="1"/>
    <xf numFmtId="0" fontId="1" fillId="0" borderId="0" xfId="0" applyFont="1" applyBorder="1"/>
    <xf numFmtId="179" fontId="16" fillId="12" borderId="4" xfId="2" applyNumberFormat="1" applyFont="1" applyFill="1" applyBorder="1" applyAlignment="1">
      <alignment horizontal="center" vertical="center"/>
    </xf>
    <xf numFmtId="179" fontId="16" fillId="12" borderId="105" xfId="2" applyNumberFormat="1" applyFont="1" applyFill="1" applyBorder="1" applyAlignment="1">
      <alignment horizontal="centerContinuous" vertical="center"/>
    </xf>
    <xf numFmtId="179" fontId="16" fillId="12" borderId="106" xfId="2" applyNumberFormat="1" applyFont="1" applyFill="1" applyBorder="1" applyAlignment="1">
      <alignment horizontal="centerContinuous" vertical="center"/>
    </xf>
    <xf numFmtId="179" fontId="16" fillId="12" borderId="90" xfId="2" applyNumberFormat="1" applyFont="1" applyFill="1" applyBorder="1" applyAlignment="1">
      <alignment horizontal="centerContinuous" vertical="center"/>
    </xf>
    <xf numFmtId="179" fontId="16" fillId="12" borderId="107" xfId="2" applyNumberFormat="1" applyFont="1" applyFill="1" applyBorder="1" applyAlignment="1">
      <alignment horizontal="centerContinuous" vertical="center"/>
    </xf>
    <xf numFmtId="179" fontId="16" fillId="12" borderId="118" xfId="2" applyNumberFormat="1" applyFont="1" applyFill="1" applyBorder="1" applyAlignment="1">
      <alignment horizontal="centerContinuous" vertical="center"/>
    </xf>
    <xf numFmtId="179" fontId="16" fillId="12" borderId="105" xfId="2" applyNumberFormat="1" applyFont="1" applyFill="1" applyBorder="1" applyAlignment="1">
      <alignment horizontal="centerContinuous" vertical="center" shrinkToFit="1"/>
    </xf>
    <xf numFmtId="179" fontId="16" fillId="12" borderId="106" xfId="2" applyNumberFormat="1" applyFont="1" applyFill="1" applyBorder="1" applyAlignment="1">
      <alignment horizontal="centerContinuous" vertical="center" shrinkToFit="1"/>
    </xf>
    <xf numFmtId="179" fontId="16" fillId="12" borderId="107" xfId="2" applyNumberFormat="1" applyFont="1" applyFill="1" applyBorder="1" applyAlignment="1">
      <alignment horizontal="centerContinuous" vertical="center" shrinkToFit="1"/>
    </xf>
    <xf numFmtId="179" fontId="13" fillId="3" borderId="0" xfId="2" applyNumberFormat="1" applyFont="1" applyFill="1" applyBorder="1" applyAlignment="1">
      <alignment horizontal="center" vertical="center"/>
    </xf>
    <xf numFmtId="179" fontId="16" fillId="12" borderId="6" xfId="2" applyNumberFormat="1" applyFont="1" applyFill="1" applyBorder="1" applyAlignment="1">
      <alignment horizontal="left" vertical="center"/>
    </xf>
    <xf numFmtId="179" fontId="16" fillId="12" borderId="6" xfId="2" applyNumberFormat="1" applyFont="1" applyFill="1" applyBorder="1" applyAlignment="1">
      <alignment horizontal="center" vertical="center" wrapText="1"/>
    </xf>
    <xf numFmtId="179" fontId="16" fillId="12" borderId="113" xfId="2" applyNumberFormat="1" applyFont="1" applyFill="1" applyBorder="1" applyAlignment="1">
      <alignment horizontal="center" vertical="center"/>
    </xf>
    <xf numFmtId="179" fontId="16" fillId="12" borderId="7" xfId="2" applyNumberFormat="1" applyFont="1" applyFill="1" applyBorder="1" applyAlignment="1">
      <alignment horizontal="center" vertical="center"/>
    </xf>
    <xf numFmtId="179" fontId="16" fillId="12" borderId="146" xfId="2" applyNumberFormat="1" applyFont="1" applyFill="1" applyBorder="1" applyAlignment="1">
      <alignment horizontal="center" vertical="center"/>
    </xf>
    <xf numFmtId="179" fontId="16" fillId="12" borderId="147" xfId="2" applyNumberFormat="1" applyFont="1" applyFill="1" applyBorder="1" applyAlignment="1">
      <alignment horizontal="center" vertical="center"/>
    </xf>
    <xf numFmtId="179" fontId="16" fillId="12" borderId="113" xfId="2" applyNumberFormat="1" applyFont="1" applyFill="1" applyBorder="1" applyAlignment="1">
      <alignment horizontal="center" vertical="center" wrapText="1"/>
    </xf>
    <xf numFmtId="179" fontId="16" fillId="12" borderId="148" xfId="2" applyNumberFormat="1" applyFont="1" applyFill="1" applyBorder="1" applyAlignment="1">
      <alignment horizontal="center" vertical="center"/>
    </xf>
    <xf numFmtId="179" fontId="16" fillId="12" borderId="41" xfId="2" applyNumberFormat="1" applyFont="1" applyFill="1" applyBorder="1" applyAlignment="1">
      <alignment horizontal="center" vertical="center"/>
    </xf>
    <xf numFmtId="179" fontId="16" fillId="12" borderId="147" xfId="2" applyNumberFormat="1" applyFont="1" applyFill="1" applyBorder="1" applyAlignment="1">
      <alignment horizontal="center" vertical="center" wrapText="1"/>
    </xf>
    <xf numFmtId="179" fontId="16" fillId="12" borderId="114" xfId="2" applyNumberFormat="1" applyFont="1" applyFill="1" applyBorder="1" applyAlignment="1">
      <alignment horizontal="center" vertical="center"/>
    </xf>
    <xf numFmtId="179" fontId="16" fillId="12" borderId="8" xfId="2" applyNumberFormat="1" applyFont="1" applyFill="1" applyBorder="1" applyAlignment="1">
      <alignment horizontal="center" vertical="center"/>
    </xf>
    <xf numFmtId="179" fontId="16" fillId="12" borderId="115" xfId="2" applyNumberFormat="1" applyFont="1" applyFill="1" applyBorder="1" applyAlignment="1">
      <alignment horizontal="center" vertical="center" wrapText="1"/>
    </xf>
    <xf numFmtId="179" fontId="16" fillId="12" borderId="114" xfId="2" applyNumberFormat="1" applyFont="1" applyFill="1" applyBorder="1" applyAlignment="1">
      <alignment horizontal="center" vertical="center" wrapText="1"/>
    </xf>
    <xf numFmtId="179" fontId="16" fillId="12" borderId="149" xfId="2" applyNumberFormat="1" applyFont="1" applyFill="1" applyBorder="1" applyAlignment="1">
      <alignment horizontal="center" vertical="center" wrapText="1"/>
    </xf>
    <xf numFmtId="179" fontId="16" fillId="12" borderId="6" xfId="2" applyNumberFormat="1" applyFont="1" applyFill="1" applyBorder="1" applyAlignment="1">
      <alignment horizontal="center" vertical="center" wrapText="1" shrinkToFit="1"/>
    </xf>
    <xf numFmtId="179" fontId="16" fillId="12" borderId="113" xfId="2" applyNumberFormat="1" applyFont="1" applyFill="1" applyBorder="1" applyAlignment="1">
      <alignment horizontal="center" vertical="center" wrapText="1" shrinkToFit="1"/>
    </xf>
    <xf numFmtId="179" fontId="16" fillId="12" borderId="8" xfId="2" applyNumberFormat="1" applyFont="1" applyFill="1" applyBorder="1" applyAlignment="1">
      <alignment horizontal="center" vertical="center" shrinkToFit="1"/>
    </xf>
    <xf numFmtId="179" fontId="16" fillId="12" borderId="150" xfId="2" applyNumberFormat="1" applyFont="1" applyFill="1" applyBorder="1" applyAlignment="1">
      <alignment horizontal="center" vertical="center"/>
    </xf>
    <xf numFmtId="179" fontId="16" fillId="12" borderId="6" xfId="2" applyNumberFormat="1" applyFont="1" applyFill="1" applyBorder="1" applyAlignment="1">
      <alignment horizontal="center" vertical="center"/>
    </xf>
    <xf numFmtId="3" fontId="42" fillId="9" borderId="4" xfId="2" applyNumberFormat="1" applyFont="1" applyFill="1" applyBorder="1" applyAlignment="1">
      <alignment horizontal="center" vertical="center" shrinkToFit="1"/>
    </xf>
    <xf numFmtId="41" fontId="28" fillId="0" borderId="118" xfId="1" applyFont="1" applyFill="1" applyBorder="1" applyAlignment="1">
      <alignment horizontal="right" vertical="center" shrinkToFit="1"/>
    </xf>
    <xf numFmtId="41" fontId="28" fillId="0" borderId="119" xfId="1" applyFont="1" applyFill="1" applyBorder="1" applyAlignment="1">
      <alignment horizontal="right" vertical="center" shrinkToFit="1"/>
    </xf>
    <xf numFmtId="41" fontId="28" fillId="0" borderId="120" xfId="1" applyFont="1" applyFill="1" applyBorder="1" applyAlignment="1">
      <alignment horizontal="right" vertical="center" shrinkToFit="1"/>
    </xf>
    <xf numFmtId="41" fontId="28" fillId="0" borderId="109" xfId="1" applyFont="1" applyFill="1" applyBorder="1" applyAlignment="1">
      <alignment horizontal="right" vertical="center" shrinkToFit="1"/>
    </xf>
    <xf numFmtId="41" fontId="28" fillId="0" borderId="121" xfId="1" applyFont="1" applyFill="1" applyBorder="1" applyAlignment="1">
      <alignment horizontal="right" vertical="center" shrinkToFit="1"/>
    </xf>
    <xf numFmtId="41" fontId="28" fillId="0" borderId="107" xfId="1" applyFont="1" applyFill="1" applyBorder="1" applyAlignment="1">
      <alignment horizontal="right" vertical="center" shrinkToFit="1"/>
    </xf>
    <xf numFmtId="41" fontId="42" fillId="0" borderId="151" xfId="1" applyFont="1" applyFill="1" applyBorder="1" applyAlignment="1">
      <alignment horizontal="right" vertical="center" shrinkToFit="1"/>
    </xf>
    <xf numFmtId="41" fontId="42" fillId="3" borderId="0" xfId="1" applyFont="1" applyFill="1" applyBorder="1" applyAlignment="1">
      <alignment horizontal="right" vertical="center" shrinkToFit="1"/>
    </xf>
    <xf numFmtId="41" fontId="28" fillId="0" borderId="119" xfId="1" applyFont="1" applyBorder="1" applyAlignment="1">
      <alignment vertical="center"/>
    </xf>
    <xf numFmtId="0" fontId="28" fillId="0" borderId="0" xfId="0" applyFont="1" applyFill="1"/>
    <xf numFmtId="0" fontId="28" fillId="0" borderId="0" xfId="0" applyFont="1" applyBorder="1"/>
    <xf numFmtId="179" fontId="42" fillId="13" borderId="128" xfId="2" applyNumberFormat="1" applyFont="1" applyFill="1" applyBorder="1" applyAlignment="1">
      <alignment horizontal="center" vertical="center" shrinkToFit="1"/>
    </xf>
    <xf numFmtId="41" fontId="28" fillId="13" borderId="152" xfId="1" applyFont="1" applyFill="1" applyBorder="1" applyAlignment="1">
      <alignment horizontal="right" vertical="center" shrinkToFit="1"/>
    </xf>
    <xf numFmtId="41" fontId="28" fillId="13" borderId="129" xfId="1" applyFont="1" applyFill="1" applyBorder="1" applyAlignment="1">
      <alignment horizontal="right" vertical="center" shrinkToFit="1"/>
    </xf>
    <xf numFmtId="41" fontId="28" fillId="13" borderId="130" xfId="1" applyFont="1" applyFill="1" applyBorder="1" applyAlignment="1">
      <alignment horizontal="right" vertical="center" shrinkToFit="1"/>
    </xf>
    <xf numFmtId="41" fontId="28" fillId="13" borderId="132" xfId="1" applyFont="1" applyFill="1" applyBorder="1" applyAlignment="1">
      <alignment horizontal="right" vertical="center" shrinkToFit="1"/>
    </xf>
    <xf numFmtId="41" fontId="28" fillId="13" borderId="153" xfId="1" applyFont="1" applyFill="1" applyBorder="1" applyAlignment="1">
      <alignment horizontal="right" vertical="center" shrinkToFit="1"/>
    </xf>
    <xf numFmtId="41" fontId="28" fillId="13" borderId="133" xfId="1" applyFont="1" applyFill="1" applyBorder="1" applyAlignment="1">
      <alignment horizontal="right" vertical="center" shrinkToFit="1"/>
    </xf>
    <xf numFmtId="41" fontId="28" fillId="13" borderId="131" xfId="1" applyFont="1" applyFill="1" applyBorder="1" applyAlignment="1">
      <alignment horizontal="right" vertical="center" shrinkToFit="1"/>
    </xf>
    <xf numFmtId="41" fontId="28" fillId="13" borderId="128" xfId="1" applyFont="1" applyFill="1" applyBorder="1" applyAlignment="1">
      <alignment horizontal="right" vertical="center" shrinkToFit="1"/>
    </xf>
    <xf numFmtId="41" fontId="28" fillId="3" borderId="0" xfId="1" applyFont="1" applyFill="1" applyBorder="1" applyAlignment="1">
      <alignment horizontal="right" vertical="center" shrinkToFit="1"/>
    </xf>
    <xf numFmtId="3" fontId="43" fillId="0" borderId="2" xfId="2" applyNumberFormat="1" applyFont="1" applyBorder="1" applyAlignment="1">
      <alignment vertical="center"/>
    </xf>
    <xf numFmtId="0" fontId="13" fillId="0" borderId="0" xfId="0" applyFont="1"/>
    <xf numFmtId="0" fontId="13" fillId="3" borderId="0" xfId="0" applyFont="1" applyFill="1" applyBorder="1"/>
    <xf numFmtId="0" fontId="20" fillId="0" borderId="0" xfId="0" applyFont="1" applyAlignment="1">
      <alignment horizontal="center" vertic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4" fillId="0" borderId="0" xfId="0" applyFont="1" applyBorder="1" applyAlignment="1">
      <alignment horizontal="center" vertical="center"/>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21" fillId="0" borderId="56" xfId="0" applyFont="1" applyBorder="1" applyAlignment="1">
      <alignment horizontal="center" vertical="center" wrapText="1"/>
    </xf>
    <xf numFmtId="0" fontId="21" fillId="0" borderId="53" xfId="0" applyFont="1" applyBorder="1" applyAlignment="1">
      <alignment horizontal="center" vertical="center" wrapText="1"/>
    </xf>
    <xf numFmtId="0" fontId="21" fillId="6" borderId="84" xfId="0" applyFont="1" applyFill="1" applyBorder="1" applyAlignment="1">
      <alignment horizontal="center" vertical="center" wrapText="1"/>
    </xf>
    <xf numFmtId="0" fontId="21" fillId="6" borderId="85" xfId="0" applyFont="1" applyFill="1" applyBorder="1" applyAlignment="1">
      <alignment horizontal="center" vertical="center" wrapText="1"/>
    </xf>
    <xf numFmtId="0" fontId="21" fillId="6" borderId="87" xfId="0" applyFont="1" applyFill="1" applyBorder="1" applyAlignment="1">
      <alignment horizontal="center" vertical="center" wrapText="1"/>
    </xf>
    <xf numFmtId="0" fontId="21" fillId="0" borderId="58"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2" xfId="0" applyFont="1" applyBorder="1" applyAlignment="1">
      <alignment horizontal="center" vertical="center" wrapText="1"/>
    </xf>
    <xf numFmtId="41" fontId="22" fillId="0" borderId="17" xfId="1" applyFont="1" applyBorder="1" applyAlignment="1">
      <alignment horizontal="center" vertical="center" wrapText="1"/>
    </xf>
    <xf numFmtId="41" fontId="22" fillId="0" borderId="72" xfId="1" applyFont="1" applyBorder="1" applyAlignment="1">
      <alignment horizontal="center" vertical="center" wrapText="1"/>
    </xf>
    <xf numFmtId="41" fontId="22" fillId="0" borderId="18" xfId="1" applyFont="1" applyBorder="1" applyAlignment="1">
      <alignment horizontal="center" vertical="center" wrapText="1"/>
    </xf>
    <xf numFmtId="41" fontId="22" fillId="0" borderId="83" xfId="1" applyFont="1" applyBorder="1" applyAlignment="1">
      <alignment horizontal="center" vertical="center" wrapText="1"/>
    </xf>
    <xf numFmtId="0" fontId="0" fillId="0" borderId="28" xfId="0" applyBorder="1" applyAlignment="1">
      <alignment horizontal="center" vertical="center" wrapText="1"/>
    </xf>
    <xf numFmtId="0" fontId="0" fillId="0" borderId="72" xfId="0" applyBorder="1" applyAlignment="1">
      <alignment horizontal="center" vertical="center" wrapText="1"/>
    </xf>
    <xf numFmtId="41" fontId="23" fillId="0" borderId="28" xfId="1" applyFont="1" applyBorder="1" applyAlignment="1">
      <alignment horizontal="center" vertical="center"/>
    </xf>
    <xf numFmtId="41" fontId="23" fillId="0" borderId="72" xfId="1" applyFont="1" applyBorder="1" applyAlignment="1">
      <alignment horizontal="center" vertical="center"/>
    </xf>
    <xf numFmtId="41" fontId="22" fillId="3" borderId="28" xfId="1" applyFont="1" applyFill="1" applyBorder="1" applyAlignment="1">
      <alignment horizontal="center" vertical="center" wrapText="1"/>
    </xf>
    <xf numFmtId="41" fontId="22" fillId="3" borderId="73" xfId="1" applyFont="1" applyFill="1" applyBorder="1" applyAlignment="1">
      <alignment horizontal="center" vertical="center" wrapText="1"/>
    </xf>
    <xf numFmtId="41" fontId="22" fillId="5" borderId="17" xfId="1" applyFont="1" applyFill="1" applyBorder="1" applyAlignment="1">
      <alignment horizontal="center" vertical="center" wrapText="1"/>
    </xf>
    <xf numFmtId="41" fontId="22" fillId="5" borderId="28" xfId="1" applyFont="1" applyFill="1" applyBorder="1" applyAlignment="1">
      <alignment horizontal="center" vertical="center" wrapText="1"/>
    </xf>
    <xf numFmtId="41" fontId="22" fillId="3" borderId="69" xfId="1" applyFont="1" applyFill="1" applyBorder="1" applyAlignment="1">
      <alignment horizontal="center" vertical="center" wrapText="1"/>
    </xf>
    <xf numFmtId="41" fontId="21" fillId="0" borderId="67" xfId="1" applyFont="1" applyBorder="1" applyAlignment="1">
      <alignment horizontal="center" vertical="center" wrapText="1"/>
    </xf>
    <xf numFmtId="41" fontId="23" fillId="0" borderId="68" xfId="1" applyFont="1" applyBorder="1" applyAlignment="1">
      <alignment horizontal="center" vertical="center"/>
    </xf>
    <xf numFmtId="0" fontId="21" fillId="0" borderId="59"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71" xfId="0" applyFont="1" applyBorder="1" applyAlignment="1">
      <alignment horizontal="center" vertical="center" wrapText="1"/>
    </xf>
    <xf numFmtId="41" fontId="21" fillId="5" borderId="17" xfId="1" applyFont="1" applyFill="1" applyBorder="1" applyAlignment="1">
      <alignment horizontal="center" vertical="center" wrapText="1"/>
    </xf>
    <xf numFmtId="41" fontId="21" fillId="5" borderId="28" xfId="1"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74"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5" xfId="0" applyFont="1" applyBorder="1" applyAlignment="1">
      <alignment horizontal="center" vertical="center" wrapText="1"/>
    </xf>
    <xf numFmtId="0" fontId="16" fillId="4" borderId="32"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20" fillId="4" borderId="33" xfId="0" applyFont="1" applyFill="1" applyBorder="1" applyAlignment="1">
      <alignment horizontal="center" vertical="center"/>
    </xf>
    <xf numFmtId="0" fontId="20" fillId="4" borderId="42" xfId="0" applyFont="1" applyFill="1" applyBorder="1" applyAlignment="1">
      <alignment horizontal="center" vertical="center"/>
    </xf>
    <xf numFmtId="0" fontId="11" fillId="0" borderId="0" xfId="0" applyFont="1" applyAlignment="1">
      <alignment horizontal="center" vertical="center"/>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wrapText="1"/>
    </xf>
    <xf numFmtId="0" fontId="14" fillId="4" borderId="16" xfId="0" applyFont="1" applyFill="1" applyBorder="1" applyAlignment="1">
      <alignment horizontal="center" wrapText="1"/>
    </xf>
    <xf numFmtId="0" fontId="14" fillId="4" borderId="26" xfId="0" applyFont="1" applyFill="1" applyBorder="1" applyAlignment="1">
      <alignment horizontal="center" wrapText="1"/>
    </xf>
    <xf numFmtId="0" fontId="14" fillId="4" borderId="27" xfId="0" applyFont="1" applyFill="1" applyBorder="1" applyAlignment="1">
      <alignment horizontal="center" wrapText="1"/>
    </xf>
    <xf numFmtId="0" fontId="14" fillId="4" borderId="35" xfId="0" applyFont="1" applyFill="1" applyBorder="1" applyAlignment="1">
      <alignment horizontal="center" wrapText="1"/>
    </xf>
    <xf numFmtId="0" fontId="14" fillId="4" borderId="36" xfId="0" applyFont="1" applyFill="1" applyBorder="1" applyAlignment="1">
      <alignment horizontal="center" wrapText="1"/>
    </xf>
    <xf numFmtId="0" fontId="14" fillId="4" borderId="19" xfId="0" applyFont="1" applyFill="1" applyBorder="1" applyAlignment="1">
      <alignment horizontal="center" wrapText="1"/>
    </xf>
    <xf numFmtId="0" fontId="14" fillId="4" borderId="30" xfId="0" applyFont="1" applyFill="1" applyBorder="1" applyAlignment="1">
      <alignment horizontal="center" wrapText="1"/>
    </xf>
    <xf numFmtId="0" fontId="16" fillId="4" borderId="23"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5" xfId="0" applyFont="1" applyFill="1" applyBorder="1" applyAlignment="1">
      <alignment horizontal="center" vertical="center"/>
    </xf>
    <xf numFmtId="3" fontId="18" fillId="0" borderId="32" xfId="2" applyNumberFormat="1" applyFont="1" applyBorder="1" applyAlignment="1">
      <alignment horizontal="center" vertical="center"/>
    </xf>
    <xf numFmtId="3" fontId="18" fillId="0" borderId="41" xfId="2" applyNumberFormat="1" applyFont="1" applyBorder="1" applyAlignment="1">
      <alignment horizontal="center" vertical="center"/>
    </xf>
    <xf numFmtId="3" fontId="18" fillId="0" borderId="33" xfId="2" applyNumberFormat="1" applyFont="1" applyBorder="1" applyAlignment="1">
      <alignment horizontal="center" vertical="center" wrapText="1"/>
    </xf>
    <xf numFmtId="3" fontId="18" fillId="0" borderId="42" xfId="2" applyNumberFormat="1" applyFont="1" applyBorder="1" applyAlignment="1">
      <alignment horizontal="center" vertical="center"/>
    </xf>
    <xf numFmtId="0" fontId="16" fillId="4" borderId="34"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41" xfId="0" applyFont="1" applyFill="1" applyBorder="1" applyAlignment="1">
      <alignment horizontal="center" vertical="center"/>
    </xf>
    <xf numFmtId="0" fontId="20" fillId="10" borderId="41" xfId="3" applyFont="1" applyFill="1" applyBorder="1" applyAlignment="1">
      <alignment horizontal="left" vertical="center" shrinkToFit="1"/>
    </xf>
    <xf numFmtId="0" fontId="20" fillId="11" borderId="6" xfId="3" applyFont="1" applyFill="1" applyBorder="1" applyAlignment="1">
      <alignment horizontal="center" vertical="center" shrinkToFit="1"/>
    </xf>
    <xf numFmtId="0" fontId="20" fillId="11" borderId="7" xfId="3" applyFont="1" applyFill="1" applyBorder="1" applyAlignment="1">
      <alignment horizontal="center" vertical="center" shrinkToFit="1"/>
    </xf>
    <xf numFmtId="0" fontId="20" fillId="11" borderId="8" xfId="3" applyFont="1" applyFill="1" applyBorder="1" applyAlignment="1">
      <alignment horizontal="center" vertical="center" shrinkToFit="1"/>
    </xf>
    <xf numFmtId="0" fontId="20" fillId="7" borderId="21" xfId="3" applyFont="1" applyFill="1" applyBorder="1" applyAlignment="1">
      <alignment horizontal="left" vertical="center" shrinkToFit="1"/>
    </xf>
    <xf numFmtId="0" fontId="20" fillId="7" borderId="41" xfId="3" applyFont="1" applyFill="1" applyBorder="1" applyAlignment="1">
      <alignment horizontal="left" vertical="center" shrinkToFit="1"/>
    </xf>
    <xf numFmtId="0" fontId="20" fillId="10" borderId="21" xfId="3" applyFont="1" applyFill="1" applyBorder="1" applyAlignment="1">
      <alignment horizontal="left" vertical="center" shrinkToFit="1"/>
    </xf>
    <xf numFmtId="0" fontId="26" fillId="7" borderId="0" xfId="3" applyFont="1" applyFill="1" applyAlignment="1">
      <alignment horizontal="center" vertical="center"/>
    </xf>
    <xf numFmtId="0" fontId="23" fillId="8" borderId="7" xfId="3" applyFont="1" applyFill="1" applyBorder="1" applyAlignment="1">
      <alignment horizontal="left" vertical="center"/>
    </xf>
    <xf numFmtId="0" fontId="0" fillId="0" borderId="7" xfId="3" applyFont="1" applyFill="1" applyBorder="1" applyAlignment="1">
      <alignment horizontal="center" vertical="center"/>
    </xf>
    <xf numFmtId="0" fontId="1" fillId="0" borderId="7" xfId="3" applyFont="1" applyFill="1" applyBorder="1" applyAlignment="1">
      <alignment horizontal="center" vertical="center"/>
    </xf>
    <xf numFmtId="0" fontId="20" fillId="9" borderId="22" xfId="3" applyFont="1" applyFill="1" applyBorder="1" applyAlignment="1">
      <alignment horizontal="center" vertical="center" shrinkToFit="1"/>
    </xf>
    <xf numFmtId="0" fontId="20" fillId="9" borderId="88" xfId="3" applyFont="1" applyFill="1" applyBorder="1" applyAlignment="1">
      <alignment horizontal="center" vertical="center" shrinkToFit="1"/>
    </xf>
    <xf numFmtId="0" fontId="20" fillId="9" borderId="89" xfId="3" applyFont="1" applyFill="1" applyBorder="1" applyAlignment="1">
      <alignment horizontal="center" vertical="center" shrinkToFit="1"/>
    </xf>
    <xf numFmtId="0" fontId="20" fillId="9" borderId="21" xfId="3" applyFont="1" applyFill="1" applyBorder="1" applyAlignment="1">
      <alignment horizontal="center" vertical="center" wrapText="1"/>
    </xf>
    <xf numFmtId="0" fontId="20" fillId="9" borderId="21" xfId="3" applyFont="1" applyFill="1" applyBorder="1" applyAlignment="1">
      <alignment horizontal="center" vertical="center"/>
    </xf>
    <xf numFmtId="3" fontId="38" fillId="0" borderId="0" xfId="2" applyNumberFormat="1" applyFont="1" applyBorder="1" applyAlignment="1">
      <alignment horizontal="center" vertical="center"/>
    </xf>
    <xf numFmtId="3" fontId="11" fillId="0" borderId="0" xfId="2" applyNumberFormat="1" applyFont="1" applyAlignment="1">
      <alignment horizontal="left" vertical="center"/>
    </xf>
    <xf numFmtId="3" fontId="16" fillId="12" borderId="22" xfId="2" applyNumberFormat="1" applyFont="1" applyFill="1" applyBorder="1" applyAlignment="1">
      <alignment horizontal="center" vertical="center"/>
    </xf>
    <xf numFmtId="3" fontId="16" fillId="12" borderId="88" xfId="2" applyNumberFormat="1" applyFont="1" applyFill="1" applyBorder="1" applyAlignment="1">
      <alignment horizontal="center" vertical="center"/>
    </xf>
    <xf numFmtId="3" fontId="16" fillId="12" borderId="3" xfId="2" applyNumberFormat="1" applyFont="1" applyFill="1" applyBorder="1" applyAlignment="1">
      <alignment horizontal="center" vertical="center"/>
    </xf>
    <xf numFmtId="3" fontId="13" fillId="12" borderId="32" xfId="2" applyNumberFormat="1" applyFont="1" applyFill="1" applyBorder="1" applyAlignment="1">
      <alignment horizontal="center" vertical="center" wrapText="1"/>
    </xf>
    <xf numFmtId="3" fontId="13" fillId="12" borderId="90" xfId="2" applyNumberFormat="1" applyFont="1" applyFill="1" applyBorder="1" applyAlignment="1">
      <alignment horizontal="center" vertical="center"/>
    </xf>
    <xf numFmtId="3" fontId="13" fillId="12" borderId="41" xfId="2" applyNumberFormat="1" applyFont="1" applyFill="1" applyBorder="1" applyAlignment="1">
      <alignment horizontal="center" vertical="center"/>
    </xf>
    <xf numFmtId="0" fontId="33" fillId="8" borderId="103" xfId="2" applyNumberFormat="1" applyFont="1" applyFill="1" applyBorder="1" applyAlignment="1">
      <alignment horizontal="center" vertical="center"/>
    </xf>
    <xf numFmtId="0" fontId="33" fillId="8" borderId="110" xfId="2" applyNumberFormat="1" applyFont="1" applyFill="1" applyBorder="1" applyAlignment="1">
      <alignment horizontal="center" vertical="center"/>
    </xf>
    <xf numFmtId="179" fontId="16" fillId="8" borderId="104" xfId="2" applyNumberFormat="1" applyFont="1" applyFill="1" applyBorder="1" applyAlignment="1">
      <alignment horizontal="center" vertical="center"/>
    </xf>
    <xf numFmtId="179" fontId="16" fillId="8" borderId="3" xfId="2" applyNumberFormat="1" applyFont="1" applyFill="1" applyBorder="1" applyAlignment="1">
      <alignment horizontal="center" vertical="center"/>
    </xf>
    <xf numFmtId="179" fontId="16" fillId="8" borderId="111" xfId="2" applyNumberFormat="1" applyFont="1" applyFill="1" applyBorder="1" applyAlignment="1">
      <alignment horizontal="center" vertical="center"/>
    </xf>
    <xf numFmtId="179" fontId="16" fillId="8" borderId="112" xfId="2" applyNumberFormat="1" applyFont="1" applyFill="1" applyBorder="1" applyAlignment="1">
      <alignment horizontal="center" vertical="center"/>
    </xf>
    <xf numFmtId="3" fontId="16" fillId="12" borderId="105" xfId="2" applyNumberFormat="1" applyFont="1" applyFill="1" applyBorder="1" applyAlignment="1">
      <alignment horizontal="center" vertical="center"/>
    </xf>
    <xf numFmtId="3" fontId="16" fillId="12" borderId="106" xfId="2" applyNumberFormat="1" applyFont="1" applyFill="1" applyBorder="1" applyAlignment="1">
      <alignment horizontal="center" vertical="center"/>
    </xf>
    <xf numFmtId="3" fontId="16" fillId="12" borderId="109" xfId="2" applyNumberFormat="1" applyFont="1" applyFill="1" applyBorder="1" applyAlignment="1">
      <alignment horizontal="center" vertical="center"/>
    </xf>
    <xf numFmtId="0" fontId="20" fillId="3" borderId="21" xfId="3" applyFont="1" applyFill="1" applyBorder="1" applyAlignment="1">
      <alignment horizontal="left" vertical="center" shrinkToFit="1"/>
    </xf>
    <xf numFmtId="0" fontId="20" fillId="11" borderId="22" xfId="3" applyFont="1" applyFill="1" applyBorder="1" applyAlignment="1">
      <alignment horizontal="center" vertical="center" shrinkToFit="1"/>
    </xf>
    <xf numFmtId="0" fontId="20" fillId="11" borderId="88" xfId="3" applyFont="1" applyFill="1" applyBorder="1" applyAlignment="1">
      <alignment horizontal="center" vertical="center" shrinkToFit="1"/>
    </xf>
    <xf numFmtId="0" fontId="20" fillId="11" borderId="89" xfId="3" applyFont="1" applyFill="1" applyBorder="1" applyAlignment="1">
      <alignment horizontal="center" vertical="center" shrinkToFit="1"/>
    </xf>
    <xf numFmtId="0" fontId="20" fillId="3" borderId="41" xfId="3" applyFont="1" applyFill="1" applyBorder="1" applyAlignment="1">
      <alignment horizontal="left" vertical="center" shrinkToFit="1"/>
    </xf>
    <xf numFmtId="0" fontId="20" fillId="3" borderId="21" xfId="3" applyFont="1" applyFill="1" applyBorder="1" applyAlignment="1">
      <alignment horizontal="left" vertical="center"/>
    </xf>
    <xf numFmtId="0" fontId="20" fillId="10" borderId="21" xfId="3" applyFont="1" applyFill="1" applyBorder="1" applyAlignment="1">
      <alignment horizontal="left" vertical="center"/>
    </xf>
    <xf numFmtId="0" fontId="26" fillId="0" borderId="0" xfId="3" applyFont="1" applyAlignment="1">
      <alignment horizontal="center" vertical="center"/>
    </xf>
    <xf numFmtId="179" fontId="16" fillId="12" borderId="22" xfId="2" applyNumberFormat="1" applyFont="1" applyFill="1" applyBorder="1" applyAlignment="1">
      <alignment horizontal="center" vertical="center"/>
    </xf>
    <xf numFmtId="179" fontId="16" fillId="12" borderId="88" xfId="2" applyNumberFormat="1" applyFont="1" applyFill="1" applyBorder="1" applyAlignment="1">
      <alignment horizontal="center" vertical="center"/>
    </xf>
    <xf numFmtId="179" fontId="16" fillId="12" borderId="32" xfId="2" applyNumberFormat="1" applyFont="1" applyFill="1" applyBorder="1" applyAlignment="1">
      <alignment horizontal="center" vertical="center"/>
    </xf>
    <xf numFmtId="179" fontId="16" fillId="12" borderId="90" xfId="2" applyNumberFormat="1" applyFont="1" applyFill="1" applyBorder="1" applyAlignment="1">
      <alignment horizontal="center" vertical="center"/>
    </xf>
    <xf numFmtId="179" fontId="16" fillId="12" borderId="41" xfId="2" applyNumberFormat="1" applyFont="1" applyFill="1" applyBorder="1" applyAlignment="1">
      <alignment horizontal="center" vertical="center"/>
    </xf>
    <xf numFmtId="179" fontId="13" fillId="12" borderId="32" xfId="2" applyNumberFormat="1" applyFont="1" applyFill="1" applyBorder="1" applyAlignment="1">
      <alignment horizontal="center" vertical="center" wrapText="1"/>
    </xf>
    <xf numFmtId="179" fontId="13" fillId="12" borderId="90" xfId="2" applyNumberFormat="1" applyFont="1" applyFill="1" applyBorder="1" applyAlignment="1">
      <alignment horizontal="center" vertical="center"/>
    </xf>
    <xf numFmtId="179" fontId="13" fillId="12" borderId="41" xfId="2" applyNumberFormat="1" applyFont="1" applyFill="1" applyBorder="1" applyAlignment="1">
      <alignment horizontal="center" vertical="center"/>
    </xf>
    <xf numFmtId="0" fontId="16" fillId="8" borderId="144" xfId="2" applyNumberFormat="1" applyFont="1" applyFill="1" applyBorder="1" applyAlignment="1">
      <alignment horizontal="center" vertical="center"/>
    </xf>
    <xf numFmtId="0" fontId="16" fillId="8" borderId="145" xfId="2" applyNumberFormat="1" applyFont="1" applyFill="1" applyBorder="1" applyAlignment="1">
      <alignment horizontal="center" vertical="center"/>
    </xf>
    <xf numFmtId="179" fontId="16" fillId="12" borderId="5" xfId="2" applyNumberFormat="1" applyFont="1" applyFill="1" applyBorder="1" applyAlignment="1">
      <alignment horizontal="center" vertical="center"/>
    </xf>
    <xf numFmtId="179" fontId="16" fillId="12" borderId="8" xfId="2" applyNumberFormat="1" applyFont="1" applyFill="1" applyBorder="1" applyAlignment="1">
      <alignment horizontal="center" vertical="center"/>
    </xf>
  </cellXfs>
  <cellStyles count="95">
    <cellStyle name="??&amp;O?&amp;H?_x0008_??_x0007__x0001__x0001_" xfId="5"/>
    <cellStyle name="??_?.????" xfId="6"/>
    <cellStyle name="20% - 강조색1 2" xfId="7"/>
    <cellStyle name="20% - 강조색2 2" xfId="8"/>
    <cellStyle name="20% - 강조색3 2" xfId="9"/>
    <cellStyle name="20% - 강조색4 2" xfId="10"/>
    <cellStyle name="20% - 강조색5 2" xfId="11"/>
    <cellStyle name="20% - 강조색6 2" xfId="12"/>
    <cellStyle name="40% - 강조색1 2" xfId="13"/>
    <cellStyle name="40% - 강조색2 2" xfId="14"/>
    <cellStyle name="40% - 강조색3 2" xfId="15"/>
    <cellStyle name="40% - 강조색4 2" xfId="16"/>
    <cellStyle name="40% - 강조색5 2" xfId="17"/>
    <cellStyle name="40% - 강조색6 2" xfId="18"/>
    <cellStyle name="60% - 강조색1 2" xfId="19"/>
    <cellStyle name="60% - 강조색2 2" xfId="20"/>
    <cellStyle name="60% - 강조색3 2" xfId="21"/>
    <cellStyle name="60% - 강조색4 2" xfId="22"/>
    <cellStyle name="60% - 강조색5 2" xfId="23"/>
    <cellStyle name="60% - 강조색6 2" xfId="24"/>
    <cellStyle name="Calc Currency (0)" xfId="25"/>
    <cellStyle name="Comma [0]_ SG&amp;A Bridge " xfId="26"/>
    <cellStyle name="Comma_ SG&amp;A Bridge " xfId="27"/>
    <cellStyle name="Copied" xfId="28"/>
    <cellStyle name="Currency [0]_ SG&amp;A Bridge " xfId="29"/>
    <cellStyle name="Currency_ SG&amp;A Bridge " xfId="30"/>
    <cellStyle name="Currency1" xfId="31"/>
    <cellStyle name="Entered" xfId="32"/>
    <cellStyle name="Grey" xfId="33"/>
    <cellStyle name="Header1" xfId="34"/>
    <cellStyle name="Header2" xfId="35"/>
    <cellStyle name="Input [yellow]" xfId="36"/>
    <cellStyle name="Normal - Style1" xfId="37"/>
    <cellStyle name="Normal_ SG&amp;A Bridge " xfId="38"/>
    <cellStyle name="Percent [2]" xfId="39"/>
    <cellStyle name="RevList" xfId="40"/>
    <cellStyle name="Subtotal" xfId="41"/>
    <cellStyle name="강조색1 2" xfId="42"/>
    <cellStyle name="강조색2 2" xfId="43"/>
    <cellStyle name="강조색3 2" xfId="44"/>
    <cellStyle name="강조색4 2" xfId="45"/>
    <cellStyle name="강조색5 2" xfId="46"/>
    <cellStyle name="강조색6 2" xfId="47"/>
    <cellStyle name="경고문 2" xfId="48"/>
    <cellStyle name="계산 2" xfId="49"/>
    <cellStyle name="고정소숫점" xfId="50"/>
    <cellStyle name="고정출력1" xfId="51"/>
    <cellStyle name="고정출력2" xfId="52"/>
    <cellStyle name="나쁨 2" xfId="53"/>
    <cellStyle name="날짜" xfId="54"/>
    <cellStyle name="달러" xfId="55"/>
    <cellStyle name="뒤에 오는 하이퍼링크_dimon" xfId="56"/>
    <cellStyle name="똿뗦먛귟 [0.00]_laroux" xfId="57"/>
    <cellStyle name="똿뗦먛귟_laroux" xfId="58"/>
    <cellStyle name="메모 2" xfId="59"/>
    <cellStyle name="믅됞 [0.00]_laroux" xfId="60"/>
    <cellStyle name="믅됞_laroux" xfId="61"/>
    <cellStyle name="백분율 4" xfId="62"/>
    <cellStyle name="보통 2" xfId="63"/>
    <cellStyle name="뷭?_빟랹둴봃섟 " xfId="64"/>
    <cellStyle name="설명 텍스트 2" xfId="65"/>
    <cellStyle name="셀 확인 2" xfId="66"/>
    <cellStyle name="숫자(R)" xfId="67"/>
    <cellStyle name="쉼표 [0]" xfId="1" builtinId="6"/>
    <cellStyle name="쉼표 [0] 2" xfId="68"/>
    <cellStyle name="쉼표 [0] 3" xfId="69"/>
    <cellStyle name="쉼표 [0] 4" xfId="4"/>
    <cellStyle name="쉼표 [0] 4 2" xfId="70"/>
    <cellStyle name="쉼표 [0] 5" xfId="71"/>
    <cellStyle name="연결된 셀 2" xfId="72"/>
    <cellStyle name="요약 2" xfId="73"/>
    <cellStyle name="입력 2" xfId="74"/>
    <cellStyle name="자리수" xfId="75"/>
    <cellStyle name="자리수0" xfId="76"/>
    <cellStyle name="제목 1 2" xfId="77"/>
    <cellStyle name="제목 2 2" xfId="78"/>
    <cellStyle name="제목 3 2" xfId="79"/>
    <cellStyle name="제목 4 2" xfId="80"/>
    <cellStyle name="제목 5" xfId="81"/>
    <cellStyle name="제목1" xfId="82"/>
    <cellStyle name="제목2" xfId="83"/>
    <cellStyle name="좋음 2" xfId="84"/>
    <cellStyle name="출력 2" xfId="85"/>
    <cellStyle name="콤마 [0]_(type)총괄" xfId="86"/>
    <cellStyle name="콤마 [0]_2001법예" xfId="2"/>
    <cellStyle name="콤마_(type)총괄" xfId="87"/>
    <cellStyle name="표준" xfId="0" builtinId="0"/>
    <cellStyle name="표준 2" xfId="88"/>
    <cellStyle name="표준 2 2 2" xfId="89"/>
    <cellStyle name="표준 2 3" xfId="90"/>
    <cellStyle name="표준 3" xfId="91"/>
    <cellStyle name="표준 4" xfId="92"/>
    <cellStyle name="표준 5" xfId="93"/>
    <cellStyle name="표준 6" xfId="94"/>
    <cellStyle name="표준_12법인예산(임시자료)"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48148;&#53461;%20&#54868;&#47732;/&#44608;&#45224;&#44397;/&#44033;&#51333;&#44048;&#49324;/&#44368;&#50977;&#48512;&#44048;&#49324;(2008.6)/&#44368;&#50977;&#48512;&#44048;&#49324;/Documents%20and%20Settings/kk_016/&#48148;&#53461;%20&#54868;&#47732;/kk016&#44277;&#50976;/&#54617;&#44368;&#49324;&#54637;/&#44368;&#48264;&#51312;&#549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OREA\&#48148;&#53461;%20&#54868;&#47732;\&#51008;&#50689;work\&#51221;&#49328;\2007&#48372;&#51312;&#44552;&#51221;&#49328;&#49436;&#49885;(3&#522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dministrator/&#48148;&#53461;%20&#54868;&#47732;/&#44608;&#45224;&#44397;/&#44033;&#51333;&#44048;&#49324;/&#44368;&#50977;&#48512;&#44048;&#49324;(2008.6)/&#44368;&#50977;&#48512;&#44048;&#49324;/2007&#48372;&#51312;&#44552;&#51221;&#49328;&#49436;&#49885;(&#44256;&#53945;&#49688;)-&#49688;&#51221;&#485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TG/&#48148;&#53461;%20&#54868;&#47732;/2007&#48372;&#51312;&#44552;&#51221;&#49328;&#49436;&#49885;(&#44256;&#53945;&#49688;)-&#49688;&#51221;&#485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52572;&#51064;&#49457;%20&#50629;&#47924;/1.&#51116;&#47924;&#50696;&#49328;&#54016;%20&#50629;&#47924;/1.&#48277;&#51064;&#50696;&#49328;(&#48277;&#51064;&#51204;&#52404;&#51088;&#47308;)/02.&#44368;&#50977;&#51116;&#45800;%20&#48277;&#51064;/2019&#45380;%20&#48277;&#51064;(&#52572;&#51064;&#49457;)/2019&#45380;%20&#44592;&#48376;&#50696;&#49328;&#54200;&#49457;/2019&#45380;%20&#50696;&#49328;%20&#44368;&#50977;&#52397;%20&#48372;&#44256;/(&#48537;&#51076;2)2019&#48277;&#51064;&#54924;&#44228;&#50696;&#49328;&#49436;(&#51089;&#49457;&#49436;&#49885;)_&#52572;&#51064;&#49457;&#51089;&#49457;&#5147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kk_016/&#48148;&#53461;%20&#54868;&#47732;/&#54617;&#44368;&#49324;&#54637;/&#48177;&#50629;/&#54617;&#44368;/&#54617;.&#48277;&#47749;&#471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k_016\&#48148;&#53461;%20&#54868;&#47732;\&#54617;&#44368;&#49324;&#54637;\&#48177;&#50629;\&#54617;&#44368;\&#54617;.&#48277;&#47749;&#4714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k_016/&#48148;&#53461;%20&#54868;&#47732;/2004&#51221;&#49328;&#52509;&#442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2)"/>
      <sheetName val="학교명렬"/>
      <sheetName val="학교명렬(2006수정)"/>
      <sheetName val="학교별"/>
    </sheetNames>
    <sheetDataSet>
      <sheetData sheetId="0" refreshError="1"/>
      <sheetData sheetId="1">
        <row r="2">
          <cell r="A2" t="str">
            <v>01</v>
          </cell>
          <cell r="B2" t="str">
            <v>포항중앙고</v>
          </cell>
        </row>
        <row r="3">
          <cell r="A3" t="str">
            <v>02</v>
          </cell>
          <cell r="B3" t="str">
            <v>세명고</v>
          </cell>
        </row>
        <row r="4">
          <cell r="A4" t="str">
            <v>03</v>
          </cell>
          <cell r="B4" t="str">
            <v>동지고</v>
          </cell>
        </row>
        <row r="5">
          <cell r="A5" t="str">
            <v>04</v>
          </cell>
          <cell r="B5" t="str">
            <v>대동고</v>
          </cell>
        </row>
        <row r="6">
          <cell r="A6" t="str">
            <v>05</v>
          </cell>
          <cell r="B6" t="str">
            <v>죽장고</v>
          </cell>
        </row>
        <row r="7">
          <cell r="A7" t="str">
            <v>06</v>
          </cell>
          <cell r="B7" t="str">
            <v>오천고</v>
          </cell>
        </row>
        <row r="8">
          <cell r="A8" t="str">
            <v>07</v>
          </cell>
          <cell r="B8" t="str">
            <v>영일고</v>
          </cell>
        </row>
        <row r="9">
          <cell r="A9" t="str">
            <v>08</v>
          </cell>
          <cell r="B9" t="str">
            <v>포항영신고</v>
          </cell>
        </row>
        <row r="10">
          <cell r="A10" t="str">
            <v>09</v>
          </cell>
          <cell r="B10" t="str">
            <v>포항예술고</v>
          </cell>
        </row>
        <row r="11">
          <cell r="A11" t="str">
            <v>10</v>
          </cell>
          <cell r="B11" t="str">
            <v>경주고</v>
          </cell>
        </row>
        <row r="12">
          <cell r="A12" t="str">
            <v>11</v>
          </cell>
          <cell r="B12" t="str">
            <v>문화고</v>
          </cell>
        </row>
        <row r="13">
          <cell r="A13" t="str">
            <v>12</v>
          </cell>
          <cell r="B13" t="str">
            <v>신라고</v>
          </cell>
        </row>
        <row r="14">
          <cell r="A14" t="str">
            <v>13</v>
          </cell>
          <cell r="B14" t="str">
            <v>삼성고</v>
          </cell>
        </row>
        <row r="15">
          <cell r="A15" t="str">
            <v>14</v>
          </cell>
          <cell r="B15" t="str">
            <v>무산고</v>
          </cell>
        </row>
        <row r="16">
          <cell r="A16" t="str">
            <v>15</v>
          </cell>
          <cell r="B16" t="str">
            <v>화랑고</v>
          </cell>
        </row>
        <row r="17">
          <cell r="A17" t="str">
            <v>16</v>
          </cell>
          <cell r="B17" t="str">
            <v>김천고</v>
          </cell>
        </row>
        <row r="18">
          <cell r="A18">
            <v>17</v>
          </cell>
          <cell r="B18" t="str">
            <v>김천예술고</v>
          </cell>
        </row>
        <row r="19">
          <cell r="A19">
            <v>18</v>
          </cell>
          <cell r="B19" t="str">
            <v>경안고</v>
          </cell>
        </row>
        <row r="20">
          <cell r="A20">
            <v>19</v>
          </cell>
          <cell r="B20" t="str">
            <v>경일고</v>
          </cell>
        </row>
        <row r="21">
          <cell r="A21">
            <v>20</v>
          </cell>
          <cell r="B21" t="str">
            <v>영문고</v>
          </cell>
        </row>
        <row r="22">
          <cell r="A22">
            <v>21</v>
          </cell>
          <cell r="B22" t="str">
            <v>안동중앙고</v>
          </cell>
        </row>
        <row r="23">
          <cell r="A23">
            <v>22</v>
          </cell>
          <cell r="B23" t="str">
            <v>경구고</v>
          </cell>
        </row>
        <row r="24">
          <cell r="A24">
            <v>23</v>
          </cell>
          <cell r="B24" t="str">
            <v>오상고</v>
          </cell>
        </row>
        <row r="25">
          <cell r="A25">
            <v>24</v>
          </cell>
          <cell r="B25" t="str">
            <v>도개고</v>
          </cell>
        </row>
        <row r="26">
          <cell r="A26">
            <v>25</v>
          </cell>
          <cell r="B26" t="str">
            <v>현일고</v>
          </cell>
        </row>
        <row r="27">
          <cell r="A27">
            <v>26</v>
          </cell>
          <cell r="B27" t="str">
            <v>영광고</v>
          </cell>
        </row>
        <row r="28">
          <cell r="A28">
            <v>27</v>
          </cell>
          <cell r="B28" t="str">
            <v>영주고</v>
          </cell>
        </row>
        <row r="29">
          <cell r="A29">
            <v>28</v>
          </cell>
          <cell r="B29" t="str">
            <v>대영고</v>
          </cell>
        </row>
        <row r="30">
          <cell r="A30">
            <v>29</v>
          </cell>
          <cell r="B30" t="str">
            <v>영동고</v>
          </cell>
        </row>
        <row r="31">
          <cell r="A31">
            <v>30</v>
          </cell>
          <cell r="B31" t="str">
            <v>상주고</v>
          </cell>
        </row>
        <row r="32">
          <cell r="A32">
            <v>31</v>
          </cell>
          <cell r="B32" t="str">
            <v>함창고</v>
          </cell>
        </row>
        <row r="33">
          <cell r="A33">
            <v>32</v>
          </cell>
          <cell r="B33" t="str">
            <v>용운고</v>
          </cell>
        </row>
        <row r="34">
          <cell r="A34">
            <v>33</v>
          </cell>
          <cell r="B34" t="str">
            <v>문창고</v>
          </cell>
        </row>
        <row r="35">
          <cell r="A35">
            <v>34</v>
          </cell>
          <cell r="B35" t="str">
            <v>청암고</v>
          </cell>
        </row>
        <row r="36">
          <cell r="A36">
            <v>35</v>
          </cell>
          <cell r="B36" t="str">
            <v>영남삼육고</v>
          </cell>
        </row>
        <row r="37">
          <cell r="A37">
            <v>36</v>
          </cell>
          <cell r="B37" t="str">
            <v>문명고</v>
          </cell>
        </row>
        <row r="38">
          <cell r="A38">
            <v>37</v>
          </cell>
          <cell r="B38" t="str">
            <v>진량고</v>
          </cell>
        </row>
        <row r="39">
          <cell r="A39">
            <v>38</v>
          </cell>
          <cell r="B39" t="str">
            <v>무학고</v>
          </cell>
        </row>
        <row r="40">
          <cell r="A40">
            <v>39</v>
          </cell>
          <cell r="B40" t="str">
            <v>의성고</v>
          </cell>
        </row>
        <row r="41">
          <cell r="A41">
            <v>40</v>
          </cell>
          <cell r="B41" t="str">
            <v>모계고</v>
          </cell>
        </row>
        <row r="42">
          <cell r="A42">
            <v>41</v>
          </cell>
          <cell r="B42" t="str">
            <v>이서고</v>
          </cell>
        </row>
        <row r="43">
          <cell r="A43">
            <v>42</v>
          </cell>
          <cell r="B43" t="str">
            <v>대가야고</v>
          </cell>
        </row>
        <row r="44">
          <cell r="A44">
            <v>43</v>
          </cell>
          <cell r="B44" t="str">
            <v>순심고</v>
          </cell>
        </row>
        <row r="45">
          <cell r="A45">
            <v>44</v>
          </cell>
          <cell r="B45" t="str">
            <v>대창고</v>
          </cell>
        </row>
        <row r="46">
          <cell r="A46">
            <v>45</v>
          </cell>
          <cell r="B46" t="str">
            <v>포항중앙여고</v>
          </cell>
        </row>
        <row r="47">
          <cell r="A47">
            <v>46</v>
          </cell>
          <cell r="B47" t="str">
            <v>유성여고</v>
          </cell>
        </row>
        <row r="48">
          <cell r="A48">
            <v>47</v>
          </cell>
        </row>
        <row r="49">
          <cell r="A49">
            <v>48</v>
          </cell>
          <cell r="B49" t="str">
            <v>근화여고</v>
          </cell>
        </row>
        <row r="50">
          <cell r="A50">
            <v>49</v>
          </cell>
          <cell r="B50" t="str">
            <v>안강여고</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3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K7" t="str">
            <v>혁신복지과</v>
          </cell>
        </row>
        <row r="8">
          <cell r="K8" t="str">
            <v>학교운영지원과</v>
          </cell>
        </row>
        <row r="9">
          <cell r="K9" t="str">
            <v>평생교육체육과</v>
          </cell>
        </row>
        <row r="10">
          <cell r="K10" t="str">
            <v>총무과</v>
          </cell>
        </row>
        <row r="11">
          <cell r="K11" t="str">
            <v>초등교육과</v>
          </cell>
        </row>
        <row r="12">
          <cell r="K12" t="str">
            <v>중등교육과</v>
          </cell>
        </row>
        <row r="13">
          <cell r="K13" t="str">
            <v>재무관리과</v>
          </cell>
        </row>
        <row r="14">
          <cell r="K14" t="str">
            <v>기획예산과</v>
          </cell>
        </row>
        <row r="15">
          <cell r="K15" t="str">
            <v>교육정보화과</v>
          </cell>
        </row>
        <row r="16">
          <cell r="K16" t="str">
            <v>교육시설과</v>
          </cell>
        </row>
        <row r="17">
          <cell r="K17" t="str">
            <v>과학산업교육과</v>
          </cell>
        </row>
        <row r="18">
          <cell r="K18" t="str">
            <v>도청</v>
          </cell>
        </row>
        <row r="19">
          <cell r="K19" t="str">
            <v>시·군청</v>
          </cell>
        </row>
        <row r="20">
          <cell r="K20" t="str">
            <v>시·군체육회</v>
          </cell>
        </row>
        <row r="21">
          <cell r="K21" t="str">
            <v>기타</v>
          </cell>
        </row>
      </sheetData>
      <sheetData sheetId="14" refreshError="1"/>
      <sheetData sheetId="15" refreshError="1"/>
      <sheetData sheetId="16" refreshError="1"/>
      <sheetData sheetId="17" refreshError="1"/>
      <sheetData sheetId="18" refreshError="1"/>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고특수)-수정분"/>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체육 등 특기신장이나 장학상 필요한 자</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 xml:space="preserve">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제출서류목록"/>
      <sheetName val="1.표지"/>
      <sheetName val="2.총칙"/>
      <sheetName val="3.총괄표"/>
      <sheetName val="4-1.세입예산명세서"/>
      <sheetName val="4-2.세입예산내역"/>
      <sheetName val="5-1.세출예산명세서"/>
      <sheetName val="5-2.세출예산내역"/>
      <sheetName val="6.이월사업비"/>
      <sheetName val="7-1.부채명세서"/>
      <sheetName val="7-2.장기차입금현황"/>
      <sheetName val="8.기구 및 정현원"/>
      <sheetName val="9.과년도미수액"/>
      <sheetName val="10.법인차량소유현황"/>
      <sheetName val="11.수익용재산수입예정조서"/>
      <sheetName val="12.수익용기본재산(현금) 현황"/>
      <sheetName val=" 13.수익용재산 제세공과금 현황"/>
      <sheetName val="14.법정부담금"/>
      <sheetName val="15.학교운영비(전출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학교별"/>
      <sheetName val="공통사항(세출)"/>
      <sheetName val="공통사항(세입)"/>
      <sheetName val="공통사항"/>
      <sheetName val="Sheet1"/>
      <sheetName val="국유지관계"/>
      <sheetName val="회수총괄"/>
      <sheetName val="학교별현황"/>
      <sheetName val="운영비반납"/>
      <sheetName val="연도별 정산반납금현황"/>
      <sheetName val="법인명렬"/>
      <sheetName val="2.세출결산"/>
    </sheetNames>
    <sheetDataSet>
      <sheetData sheetId="0">
        <row r="6">
          <cell r="A6" t="str">
            <v>01</v>
          </cell>
          <cell r="B6" t="str">
            <v>경구고</v>
          </cell>
        </row>
        <row r="7">
          <cell r="A7" t="str">
            <v>02</v>
          </cell>
          <cell r="B7" t="str">
            <v>경북인터넷고</v>
          </cell>
        </row>
        <row r="8">
          <cell r="A8" t="str">
            <v>03</v>
          </cell>
          <cell r="B8" t="str">
            <v>경산여고</v>
          </cell>
        </row>
        <row r="9">
          <cell r="A9" t="str">
            <v>04</v>
          </cell>
          <cell r="B9" t="str">
            <v>경산여전산고</v>
          </cell>
        </row>
        <row r="10">
          <cell r="A10" t="str">
            <v>05</v>
          </cell>
          <cell r="B10" t="str">
            <v>경안고</v>
          </cell>
        </row>
        <row r="11">
          <cell r="A11" t="str">
            <v>06</v>
          </cell>
          <cell r="B11" t="str">
            <v>경안여정보고</v>
          </cell>
        </row>
        <row r="12">
          <cell r="A12" t="str">
            <v>07</v>
          </cell>
          <cell r="B12" t="str">
            <v>경일고</v>
          </cell>
        </row>
        <row r="13">
          <cell r="A13" t="str">
            <v>08</v>
          </cell>
          <cell r="B13" t="str">
            <v>경주고</v>
          </cell>
        </row>
        <row r="14">
          <cell r="A14" t="str">
            <v>09</v>
          </cell>
          <cell r="B14" t="str">
            <v>경주여정보고</v>
          </cell>
        </row>
        <row r="15">
          <cell r="A15" t="str">
            <v>10</v>
          </cell>
          <cell r="B15" t="str">
            <v>경주정보고</v>
          </cell>
        </row>
        <row r="16">
          <cell r="A16" t="str">
            <v>11</v>
          </cell>
          <cell r="B16" t="str">
            <v>경주화랑고</v>
          </cell>
        </row>
        <row r="17">
          <cell r="A17" t="str">
            <v>12</v>
          </cell>
          <cell r="B17" t="str">
            <v>근화여고</v>
          </cell>
        </row>
        <row r="18">
          <cell r="A18" t="str">
            <v>13</v>
          </cell>
          <cell r="B18" t="str">
            <v>금오여고</v>
          </cell>
        </row>
        <row r="19">
          <cell r="A19" t="str">
            <v>14</v>
          </cell>
          <cell r="B19" t="str">
            <v>금호공고</v>
          </cell>
        </row>
        <row r="20">
          <cell r="A20" t="str">
            <v>15</v>
          </cell>
          <cell r="B20" t="str">
            <v>길원여고</v>
          </cell>
        </row>
        <row r="21">
          <cell r="A21" t="str">
            <v>16</v>
          </cell>
          <cell r="B21" t="str">
            <v>김천고</v>
          </cell>
        </row>
        <row r="22">
          <cell r="A22" t="str">
            <v>17</v>
          </cell>
          <cell r="B22" t="str">
            <v>김천예술고</v>
          </cell>
        </row>
        <row r="23">
          <cell r="A23" t="str">
            <v>18</v>
          </cell>
          <cell r="B23" t="str">
            <v>대가야고</v>
          </cell>
        </row>
        <row r="24">
          <cell r="A24" t="str">
            <v>19</v>
          </cell>
          <cell r="B24" t="str">
            <v>대동고</v>
          </cell>
        </row>
        <row r="25">
          <cell r="A25" t="str">
            <v>20</v>
          </cell>
          <cell r="B25" t="str">
            <v>대영고</v>
          </cell>
        </row>
        <row r="26">
          <cell r="A26" t="str">
            <v>21</v>
          </cell>
          <cell r="B26" t="str">
            <v>대창고</v>
          </cell>
        </row>
        <row r="27">
          <cell r="A27" t="str">
            <v>22</v>
          </cell>
          <cell r="B27" t="str">
            <v>도개고</v>
          </cell>
        </row>
        <row r="28">
          <cell r="A28" t="str">
            <v>23</v>
          </cell>
          <cell r="B28" t="str">
            <v>동산여전산고</v>
          </cell>
        </row>
        <row r="29">
          <cell r="A29" t="str">
            <v>24</v>
          </cell>
          <cell r="B29" t="str">
            <v>동지고</v>
          </cell>
        </row>
        <row r="30">
          <cell r="A30" t="str">
            <v>25</v>
          </cell>
          <cell r="B30" t="str">
            <v>동지여상</v>
          </cell>
        </row>
        <row r="31">
          <cell r="A31" t="str">
            <v>26</v>
          </cell>
          <cell r="B31" t="str">
            <v>명인정보고</v>
          </cell>
        </row>
        <row r="32">
          <cell r="A32" t="str">
            <v>27</v>
          </cell>
          <cell r="B32" t="str">
            <v>모계고</v>
          </cell>
        </row>
        <row r="33">
          <cell r="A33" t="str">
            <v>28</v>
          </cell>
          <cell r="B33" t="str">
            <v>무산고</v>
          </cell>
        </row>
        <row r="34">
          <cell r="A34" t="str">
            <v>29</v>
          </cell>
          <cell r="B34" t="str">
            <v>무학고</v>
          </cell>
        </row>
        <row r="35">
          <cell r="A35" t="str">
            <v>30</v>
          </cell>
          <cell r="B35" t="str">
            <v>문경여고</v>
          </cell>
        </row>
        <row r="36">
          <cell r="A36" t="str">
            <v>31</v>
          </cell>
          <cell r="B36" t="str">
            <v>문명고</v>
          </cell>
        </row>
        <row r="37">
          <cell r="A37" t="str">
            <v>32</v>
          </cell>
          <cell r="B37" t="str">
            <v>문창고</v>
          </cell>
        </row>
        <row r="38">
          <cell r="A38" t="str">
            <v>33</v>
          </cell>
          <cell r="B38" t="str">
            <v>문화고</v>
          </cell>
        </row>
        <row r="39">
          <cell r="A39" t="str">
            <v>34</v>
          </cell>
          <cell r="B39" t="str">
            <v>삼성생활예술고</v>
          </cell>
        </row>
        <row r="40">
          <cell r="A40" t="str">
            <v>35</v>
          </cell>
          <cell r="B40" t="str">
            <v>상주고</v>
          </cell>
        </row>
        <row r="41">
          <cell r="A41" t="str">
            <v>36</v>
          </cell>
          <cell r="B41" t="str">
            <v>상주공고</v>
          </cell>
        </row>
        <row r="42">
          <cell r="A42" t="str">
            <v>37</v>
          </cell>
          <cell r="B42" t="str">
            <v>상주여상</v>
          </cell>
        </row>
        <row r="43">
          <cell r="A43" t="str">
            <v>38</v>
          </cell>
          <cell r="B43" t="str">
            <v>상지여고</v>
          </cell>
        </row>
        <row r="44">
          <cell r="A44" t="str">
            <v>39</v>
          </cell>
          <cell r="B44" t="str">
            <v>선덕여고</v>
          </cell>
        </row>
        <row r="45">
          <cell r="A45" t="str">
            <v>40</v>
          </cell>
          <cell r="B45" t="str">
            <v>선영여고</v>
          </cell>
        </row>
        <row r="46">
          <cell r="A46" t="str">
            <v>41</v>
          </cell>
          <cell r="B46" t="str">
            <v>선화여고</v>
          </cell>
        </row>
        <row r="47">
          <cell r="A47" t="str">
            <v>42</v>
          </cell>
          <cell r="B47" t="str">
            <v>성의고</v>
          </cell>
        </row>
        <row r="48">
          <cell r="A48" t="str">
            <v>43</v>
          </cell>
          <cell r="B48" t="str">
            <v>성의여고</v>
          </cell>
        </row>
        <row r="49">
          <cell r="A49" t="str">
            <v>44</v>
          </cell>
          <cell r="B49" t="str">
            <v>성주여고</v>
          </cell>
        </row>
        <row r="50">
          <cell r="A50" t="str">
            <v>45</v>
          </cell>
          <cell r="B50" t="str">
            <v>성창여고</v>
          </cell>
        </row>
        <row r="51">
          <cell r="A51" t="str">
            <v>46</v>
          </cell>
          <cell r="B51" t="str">
            <v>성희여고</v>
          </cell>
        </row>
        <row r="52">
          <cell r="A52" t="str">
            <v>47</v>
          </cell>
          <cell r="B52" t="str">
            <v>세명고</v>
          </cell>
        </row>
        <row r="53">
          <cell r="A53" t="str">
            <v>48</v>
          </cell>
          <cell r="B53" t="str">
            <v>세화여고</v>
          </cell>
        </row>
        <row r="54">
          <cell r="A54" t="str">
            <v>49</v>
          </cell>
          <cell r="B54" t="str">
            <v>순심고</v>
          </cell>
        </row>
        <row r="55">
          <cell r="A55" t="str">
            <v>50</v>
          </cell>
          <cell r="B55" t="str">
            <v>순심여고</v>
          </cell>
        </row>
        <row r="56">
          <cell r="A56" t="str">
            <v>51</v>
          </cell>
          <cell r="B56" t="str">
            <v>신라고</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1:G30"/>
  <sheetViews>
    <sheetView tabSelected="1" view="pageBreakPreview" zoomScaleNormal="100" workbookViewId="0">
      <selection activeCell="K22" sqref="K22"/>
    </sheetView>
  </sheetViews>
  <sheetFormatPr defaultRowHeight="22.5"/>
  <cols>
    <col min="1" max="7" width="10.75" style="4" customWidth="1"/>
    <col min="8" max="16384" width="9" style="4"/>
  </cols>
  <sheetData>
    <row r="1" spans="1:7">
      <c r="A1" s="1"/>
      <c r="B1" s="2"/>
      <c r="C1" s="2"/>
      <c r="D1" s="2"/>
      <c r="E1" s="2"/>
      <c r="F1" s="2"/>
      <c r="G1" s="3"/>
    </row>
    <row r="2" spans="1:7">
      <c r="A2" s="5"/>
      <c r="B2" s="6"/>
      <c r="C2" s="6"/>
      <c r="D2" s="6"/>
      <c r="E2" s="6"/>
      <c r="F2" s="6"/>
      <c r="G2" s="7"/>
    </row>
    <row r="3" spans="1:7">
      <c r="A3" s="5"/>
      <c r="B3" s="6"/>
      <c r="C3" s="6"/>
      <c r="D3" s="6"/>
      <c r="E3" s="6"/>
      <c r="F3" s="6"/>
      <c r="G3" s="7"/>
    </row>
    <row r="4" spans="1:7">
      <c r="A4" s="5"/>
      <c r="B4" s="6"/>
      <c r="C4" s="6"/>
      <c r="D4" s="6"/>
      <c r="E4" s="6"/>
      <c r="F4" s="6"/>
      <c r="G4" s="7"/>
    </row>
    <row r="5" spans="1:7">
      <c r="A5" s="5"/>
      <c r="B5" s="6"/>
      <c r="C5" s="6"/>
      <c r="D5" s="6"/>
      <c r="E5" s="6"/>
      <c r="F5" s="6"/>
      <c r="G5" s="7"/>
    </row>
    <row r="6" spans="1:7">
      <c r="A6" s="377" t="s">
        <v>0</v>
      </c>
      <c r="B6" s="378"/>
      <c r="C6" s="378"/>
      <c r="D6" s="378"/>
      <c r="E6" s="378"/>
      <c r="F6" s="378"/>
      <c r="G6" s="379"/>
    </row>
    <row r="7" spans="1:7">
      <c r="A7" s="8"/>
      <c r="B7" s="9"/>
      <c r="C7" s="9"/>
      <c r="D7" s="9"/>
      <c r="E7" s="9"/>
      <c r="F7" s="9"/>
      <c r="G7" s="10"/>
    </row>
    <row r="8" spans="1:7">
      <c r="A8" s="377" t="s">
        <v>1</v>
      </c>
      <c r="B8" s="378"/>
      <c r="C8" s="378"/>
      <c r="D8" s="378"/>
      <c r="E8" s="378"/>
      <c r="F8" s="378"/>
      <c r="G8" s="379"/>
    </row>
    <row r="9" spans="1:7">
      <c r="A9" s="5"/>
      <c r="B9" s="6"/>
      <c r="C9" s="6"/>
      <c r="D9" s="6"/>
      <c r="E9" s="6"/>
      <c r="F9" s="6"/>
      <c r="G9" s="7"/>
    </row>
    <row r="10" spans="1:7">
      <c r="A10" s="5"/>
      <c r="B10" s="6"/>
      <c r="C10" s="6"/>
      <c r="D10" s="6"/>
      <c r="E10" s="6"/>
      <c r="F10" s="6"/>
      <c r="G10" s="7"/>
    </row>
    <row r="11" spans="1:7">
      <c r="A11" s="5"/>
      <c r="B11" s="6"/>
      <c r="C11" s="6"/>
      <c r="D11" s="6"/>
      <c r="E11" s="6"/>
      <c r="F11" s="6"/>
      <c r="G11" s="7"/>
    </row>
    <row r="12" spans="1:7">
      <c r="A12" s="5"/>
      <c r="B12" s="6"/>
      <c r="C12" s="6"/>
      <c r="D12" s="6"/>
      <c r="E12" s="6"/>
      <c r="F12" s="6"/>
      <c r="G12" s="7"/>
    </row>
    <row r="13" spans="1:7">
      <c r="A13" s="5"/>
      <c r="B13" s="6"/>
      <c r="C13" s="6"/>
      <c r="D13" s="6"/>
      <c r="E13" s="6"/>
      <c r="F13" s="6"/>
      <c r="G13" s="7"/>
    </row>
    <row r="14" spans="1:7">
      <c r="A14" s="5"/>
      <c r="B14" s="6"/>
      <c r="C14" s="6"/>
      <c r="D14" s="6"/>
      <c r="E14" s="6"/>
      <c r="F14" s="6"/>
      <c r="G14" s="7"/>
    </row>
    <row r="15" spans="1:7">
      <c r="A15" s="5"/>
      <c r="B15" s="6"/>
      <c r="C15" s="6"/>
      <c r="D15" s="6"/>
      <c r="E15" s="6"/>
      <c r="F15" s="6"/>
      <c r="G15" s="7"/>
    </row>
    <row r="16" spans="1:7">
      <c r="A16" s="5"/>
      <c r="B16" s="6"/>
      <c r="C16" s="6"/>
      <c r="D16" s="6"/>
      <c r="E16" s="6"/>
      <c r="F16" s="6"/>
      <c r="G16" s="7"/>
    </row>
    <row r="17" spans="1:7">
      <c r="A17" s="5"/>
      <c r="B17" s="6"/>
      <c r="C17" s="6"/>
      <c r="D17" s="6"/>
      <c r="E17" s="6"/>
      <c r="F17" s="6"/>
      <c r="G17" s="7"/>
    </row>
    <row r="18" spans="1:7">
      <c r="A18" s="5"/>
      <c r="B18" s="6"/>
      <c r="C18" s="380" t="s">
        <v>2</v>
      </c>
      <c r="D18" s="380"/>
      <c r="E18" s="380"/>
      <c r="F18" s="6"/>
      <c r="G18" s="7"/>
    </row>
    <row r="19" spans="1:7">
      <c r="A19" s="5"/>
      <c r="B19" s="6"/>
      <c r="C19" s="6"/>
      <c r="D19" s="6"/>
      <c r="E19" s="6"/>
      <c r="F19" s="6"/>
      <c r="G19" s="7"/>
    </row>
    <row r="20" spans="1:7">
      <c r="A20" s="5"/>
      <c r="B20" s="6"/>
      <c r="C20" s="6"/>
      <c r="D20" s="6"/>
      <c r="E20" s="6"/>
      <c r="F20" s="6"/>
      <c r="G20" s="7"/>
    </row>
    <row r="21" spans="1:7">
      <c r="A21" s="5"/>
      <c r="B21" s="6"/>
      <c r="C21" s="6"/>
      <c r="D21" s="6"/>
      <c r="E21" s="6"/>
      <c r="F21" s="6"/>
      <c r="G21" s="7"/>
    </row>
    <row r="22" spans="1:7">
      <c r="A22" s="5"/>
      <c r="B22" s="6"/>
      <c r="C22" s="6"/>
      <c r="D22" s="6"/>
      <c r="E22" s="6"/>
      <c r="F22" s="6"/>
      <c r="G22" s="7"/>
    </row>
    <row r="23" spans="1:7">
      <c r="A23" s="5"/>
      <c r="B23" s="6"/>
      <c r="C23" s="6"/>
      <c r="D23" s="6"/>
      <c r="E23" s="6"/>
      <c r="F23" s="6"/>
      <c r="G23" s="7"/>
    </row>
    <row r="24" spans="1:7">
      <c r="A24" s="5"/>
      <c r="B24" s="6"/>
      <c r="C24" s="6"/>
      <c r="D24" s="6"/>
      <c r="E24" s="6"/>
      <c r="F24" s="6"/>
      <c r="G24" s="7"/>
    </row>
    <row r="25" spans="1:7">
      <c r="A25" s="377" t="s">
        <v>3</v>
      </c>
      <c r="B25" s="378"/>
      <c r="C25" s="378"/>
      <c r="D25" s="378"/>
      <c r="E25" s="378"/>
      <c r="F25" s="378"/>
      <c r="G25" s="379"/>
    </row>
    <row r="26" spans="1:7">
      <c r="A26" s="5"/>
      <c r="B26" s="6"/>
      <c r="C26" s="6"/>
      <c r="D26" s="6"/>
      <c r="E26" s="6"/>
      <c r="F26" s="6"/>
      <c r="G26" s="7"/>
    </row>
    <row r="27" spans="1:7">
      <c r="A27" s="5"/>
      <c r="B27" s="6"/>
      <c r="C27" s="6"/>
      <c r="D27" s="6"/>
      <c r="E27" s="6"/>
      <c r="F27" s="6"/>
      <c r="G27" s="7"/>
    </row>
    <row r="28" spans="1:7">
      <c r="A28" s="5"/>
      <c r="B28" s="6"/>
      <c r="C28" s="6"/>
      <c r="D28" s="6"/>
      <c r="E28" s="6"/>
      <c r="F28" s="6"/>
      <c r="G28" s="7"/>
    </row>
    <row r="29" spans="1:7">
      <c r="A29" s="5"/>
      <c r="B29" s="6"/>
      <c r="C29" s="6"/>
      <c r="D29" s="6"/>
      <c r="E29" s="6"/>
      <c r="F29" s="6"/>
      <c r="G29" s="7"/>
    </row>
    <row r="30" spans="1:7">
      <c r="A30" s="11"/>
      <c r="B30" s="12"/>
      <c r="C30" s="12"/>
      <c r="D30" s="12"/>
      <c r="E30" s="12"/>
      <c r="F30" s="12"/>
      <c r="G30" s="13"/>
    </row>
  </sheetData>
  <mergeCells count="4">
    <mergeCell ref="A6:G6"/>
    <mergeCell ref="A8:G8"/>
    <mergeCell ref="C18:E18"/>
    <mergeCell ref="A25:G25"/>
  </mergeCells>
  <phoneticPr fontId="3" type="noConversion"/>
  <pageMargins left="0.39370078740157483" right="0.39370078740157483"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I13"/>
  <sheetViews>
    <sheetView zoomScaleNormal="100" zoomScaleSheetLayoutView="100" workbookViewId="0">
      <selection activeCell="M23" sqref="M23"/>
    </sheetView>
  </sheetViews>
  <sheetFormatPr defaultRowHeight="24.95" customHeight="1"/>
  <cols>
    <col min="1" max="1" width="2.625" style="17" customWidth="1"/>
    <col min="2" max="2" width="12.875" style="17" customWidth="1"/>
    <col min="3" max="7" width="9.5" style="17" customWidth="1"/>
    <col min="8" max="8" width="10.25" style="17" customWidth="1"/>
    <col min="9" max="9" width="3.375" style="17" customWidth="1"/>
    <col min="10" max="16384" width="9" style="17"/>
  </cols>
  <sheetData>
    <row r="1" spans="1:9" ht="24.95" customHeight="1">
      <c r="A1" s="14"/>
      <c r="B1" s="15"/>
      <c r="C1" s="15"/>
      <c r="D1" s="15"/>
      <c r="E1" s="15"/>
      <c r="F1" s="15"/>
      <c r="G1" s="15"/>
      <c r="H1" s="15"/>
      <c r="I1" s="16"/>
    </row>
    <row r="2" spans="1:9" ht="24.95" customHeight="1">
      <c r="A2" s="18"/>
      <c r="B2" s="19"/>
      <c r="C2" s="19"/>
      <c r="D2" s="19"/>
      <c r="E2" s="19"/>
      <c r="F2" s="19"/>
      <c r="G2" s="19"/>
      <c r="H2" s="19"/>
      <c r="I2" s="20"/>
    </row>
    <row r="3" spans="1:9" ht="24.95" customHeight="1">
      <c r="A3" s="18"/>
      <c r="B3" s="381" t="s">
        <v>4</v>
      </c>
      <c r="C3" s="381"/>
      <c r="D3" s="381"/>
      <c r="E3" s="381"/>
      <c r="F3" s="381"/>
      <c r="G3" s="381"/>
      <c r="H3" s="381"/>
      <c r="I3" s="20"/>
    </row>
    <row r="4" spans="1:9" ht="24.95" customHeight="1">
      <c r="A4" s="18"/>
      <c r="B4" s="19"/>
      <c r="C4" s="19"/>
      <c r="D4" s="19"/>
      <c r="E4" s="19"/>
      <c r="F4" s="19"/>
      <c r="G4" s="19"/>
      <c r="H4" s="19"/>
      <c r="I4" s="20"/>
    </row>
    <row r="5" spans="1:9" ht="24.95" customHeight="1">
      <c r="A5" s="18"/>
      <c r="B5" s="19"/>
      <c r="C5" s="19"/>
      <c r="D5" s="19"/>
      <c r="E5" s="19"/>
      <c r="F5" s="19"/>
      <c r="G5" s="19"/>
      <c r="H5" s="19"/>
      <c r="I5" s="20"/>
    </row>
    <row r="6" spans="1:9" ht="68.25" customHeight="1">
      <c r="A6" s="18"/>
      <c r="B6" s="382" t="s">
        <v>5</v>
      </c>
      <c r="C6" s="382"/>
      <c r="D6" s="382"/>
      <c r="E6" s="382"/>
      <c r="F6" s="382"/>
      <c r="G6" s="382"/>
      <c r="H6" s="382"/>
      <c r="I6" s="20"/>
    </row>
    <row r="7" spans="1:9" ht="9.9499999999999993" customHeight="1">
      <c r="A7" s="18"/>
      <c r="B7" s="21"/>
      <c r="C7" s="21"/>
      <c r="D7" s="21"/>
      <c r="E7" s="21"/>
      <c r="F7" s="21"/>
      <c r="G7" s="21"/>
      <c r="H7" s="21"/>
      <c r="I7" s="20"/>
    </row>
    <row r="8" spans="1:9" ht="30" customHeight="1">
      <c r="A8" s="18"/>
      <c r="B8" s="382" t="s">
        <v>6</v>
      </c>
      <c r="C8" s="382"/>
      <c r="D8" s="382"/>
      <c r="E8" s="382"/>
      <c r="F8" s="382"/>
      <c r="G8" s="382"/>
      <c r="H8" s="382"/>
      <c r="I8" s="20"/>
    </row>
    <row r="9" spans="1:9" ht="9.9499999999999993" customHeight="1">
      <c r="A9" s="18"/>
      <c r="B9" s="21"/>
      <c r="C9" s="21"/>
      <c r="D9" s="21"/>
      <c r="E9" s="21"/>
      <c r="F9" s="21"/>
      <c r="G9" s="21"/>
      <c r="H9" s="21"/>
      <c r="I9" s="20"/>
    </row>
    <row r="10" spans="1:9" ht="144.75" customHeight="1">
      <c r="A10" s="18"/>
      <c r="B10" s="382" t="s">
        <v>7</v>
      </c>
      <c r="C10" s="382"/>
      <c r="D10" s="382"/>
      <c r="E10" s="382"/>
      <c r="F10" s="382"/>
      <c r="G10" s="382"/>
      <c r="H10" s="382"/>
      <c r="I10" s="20"/>
    </row>
    <row r="11" spans="1:9" ht="9.9499999999999993" customHeight="1">
      <c r="A11" s="18"/>
      <c r="B11" s="19"/>
      <c r="C11" s="19"/>
      <c r="D11" s="19"/>
      <c r="E11" s="19"/>
      <c r="F11" s="19"/>
      <c r="G11" s="19"/>
      <c r="H11" s="19"/>
      <c r="I11" s="20"/>
    </row>
    <row r="12" spans="1:9" ht="90" customHeight="1">
      <c r="A12" s="22"/>
      <c r="B12" s="383" t="s">
        <v>8</v>
      </c>
      <c r="C12" s="383"/>
      <c r="D12" s="383"/>
      <c r="E12" s="383"/>
      <c r="F12" s="383"/>
      <c r="G12" s="383"/>
      <c r="H12" s="383"/>
      <c r="I12" s="23"/>
    </row>
    <row r="13" spans="1:9" ht="24.95" customHeight="1">
      <c r="A13" s="384"/>
      <c r="B13" s="384"/>
      <c r="C13" s="384"/>
      <c r="D13" s="384"/>
      <c r="E13" s="384"/>
      <c r="F13" s="384"/>
      <c r="G13" s="384"/>
      <c r="H13" s="384"/>
      <c r="I13" s="384"/>
    </row>
  </sheetData>
  <mergeCells count="6">
    <mergeCell ref="A13:I13"/>
    <mergeCell ref="B3:H3"/>
    <mergeCell ref="B6:H6"/>
    <mergeCell ref="B8:H8"/>
    <mergeCell ref="B10:H10"/>
    <mergeCell ref="B12:H12"/>
  </mergeCells>
  <phoneticPr fontId="3" type="noConversion"/>
  <pageMargins left="0.39370078740157483" right="0.39370078740157483" top="0.72" bottom="0.57999999999999996" header="0.36"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2:V28"/>
  <sheetViews>
    <sheetView view="pageBreakPreview" zoomScale="85" zoomScaleNormal="100" zoomScaleSheetLayoutView="85" workbookViewId="0">
      <pane xSplit="3" ySplit="8" topLeftCell="D9" activePane="bottomRight" state="frozen"/>
      <selection activeCell="M23" sqref="M23"/>
      <selection pane="topRight" activeCell="M23" sqref="M23"/>
      <selection pane="bottomLeft" activeCell="M23" sqref="M23"/>
      <selection pane="bottomRight" activeCell="M23" sqref="M23"/>
    </sheetView>
  </sheetViews>
  <sheetFormatPr defaultRowHeight="14.25"/>
  <cols>
    <col min="1" max="1" width="1.875" customWidth="1"/>
    <col min="2" max="2" width="8" customWidth="1"/>
    <col min="3" max="6" width="13.5" customWidth="1"/>
    <col min="7" max="7" width="9.125" customWidth="1"/>
    <col min="8" max="8" width="15.375" customWidth="1"/>
    <col min="9" max="11" width="13.5" customWidth="1"/>
    <col min="12" max="12" width="2.5" customWidth="1"/>
    <col min="13" max="13" width="17.875" customWidth="1"/>
    <col min="14" max="14" width="18.375" customWidth="1"/>
    <col min="15" max="15" width="13.125" customWidth="1"/>
    <col min="16" max="16" width="13" customWidth="1"/>
    <col min="17" max="17" width="13.375" customWidth="1"/>
    <col min="18" max="18" width="11.875" customWidth="1"/>
    <col min="19" max="21" width="12" customWidth="1"/>
    <col min="22" max="22" width="13.125" customWidth="1"/>
  </cols>
  <sheetData>
    <row r="2" spans="2:22" ht="29.25" customHeight="1">
      <c r="C2" s="426" t="s">
        <v>9</v>
      </c>
      <c r="D2" s="426"/>
      <c r="E2" s="426"/>
      <c r="F2" s="426"/>
      <c r="G2" s="426"/>
      <c r="H2" s="426"/>
      <c r="I2" s="426"/>
      <c r="J2" s="426"/>
      <c r="K2" s="426"/>
    </row>
    <row r="3" spans="2:22" ht="12" customHeight="1">
      <c r="B3" s="24"/>
      <c r="C3" s="24"/>
      <c r="D3" s="24"/>
      <c r="E3" s="24"/>
      <c r="F3" s="24"/>
      <c r="G3" s="24"/>
      <c r="H3" s="24"/>
      <c r="I3" s="24"/>
      <c r="J3" s="24"/>
      <c r="K3" s="24"/>
    </row>
    <row r="4" spans="2:22" ht="23.25" customHeight="1">
      <c r="B4" s="25" t="s">
        <v>10</v>
      </c>
      <c r="C4" s="25"/>
      <c r="D4" s="26"/>
      <c r="E4" s="27"/>
      <c r="K4" s="28" t="s">
        <v>11</v>
      </c>
      <c r="M4" s="29" t="s">
        <v>12</v>
      </c>
      <c r="N4" s="29"/>
      <c r="O4" s="29"/>
    </row>
    <row r="5" spans="2:22" ht="24" customHeight="1" thickBot="1">
      <c r="B5" s="427" t="s">
        <v>13</v>
      </c>
      <c r="C5" s="428"/>
      <c r="D5" s="428"/>
      <c r="E5" s="428"/>
      <c r="F5" s="429"/>
      <c r="G5" s="430" t="s">
        <v>14</v>
      </c>
      <c r="H5" s="428"/>
      <c r="I5" s="428"/>
      <c r="J5" s="428"/>
      <c r="K5" s="431"/>
      <c r="P5" s="29"/>
      <c r="V5" s="30" t="s">
        <v>15</v>
      </c>
    </row>
    <row r="6" spans="2:22" ht="21" customHeight="1" thickTop="1">
      <c r="B6" s="432" t="s">
        <v>16</v>
      </c>
      <c r="C6" s="433"/>
      <c r="D6" s="31" t="s">
        <v>17</v>
      </c>
      <c r="E6" s="31" t="s">
        <v>18</v>
      </c>
      <c r="F6" s="32" t="s">
        <v>19</v>
      </c>
      <c r="G6" s="438" t="s">
        <v>20</v>
      </c>
      <c r="H6" s="433"/>
      <c r="I6" s="31" t="s">
        <v>17</v>
      </c>
      <c r="J6" s="31" t="s">
        <v>18</v>
      </c>
      <c r="K6" s="33" t="s">
        <v>19</v>
      </c>
      <c r="M6" s="34" t="s">
        <v>21</v>
      </c>
      <c r="N6" s="35" t="s">
        <v>22</v>
      </c>
      <c r="O6" s="440" t="s">
        <v>23</v>
      </c>
      <c r="P6" s="441"/>
      <c r="Q6" s="441"/>
      <c r="R6" s="441"/>
      <c r="S6" s="441"/>
      <c r="T6" s="441"/>
      <c r="U6" s="441"/>
      <c r="V6" s="442"/>
    </row>
    <row r="7" spans="2:22" ht="20.25" customHeight="1">
      <c r="B7" s="434"/>
      <c r="C7" s="435"/>
      <c r="D7" s="36" t="s">
        <v>24</v>
      </c>
      <c r="E7" s="36" t="s">
        <v>17</v>
      </c>
      <c r="F7" s="37" t="s">
        <v>25</v>
      </c>
      <c r="G7" s="439"/>
      <c r="H7" s="435"/>
      <c r="I7" s="36" t="s">
        <v>24</v>
      </c>
      <c r="J7" s="36" t="s">
        <v>17</v>
      </c>
      <c r="K7" s="38" t="s">
        <v>25</v>
      </c>
      <c r="M7" s="443" t="s">
        <v>26</v>
      </c>
      <c r="N7" s="445" t="s">
        <v>27</v>
      </c>
      <c r="O7" s="447" t="s">
        <v>28</v>
      </c>
      <c r="P7" s="449" t="s">
        <v>29</v>
      </c>
      <c r="Q7" s="422" t="s">
        <v>30</v>
      </c>
      <c r="R7" s="422" t="s">
        <v>31</v>
      </c>
      <c r="S7" s="422" t="s">
        <v>32</v>
      </c>
      <c r="T7" s="422" t="s">
        <v>33</v>
      </c>
      <c r="U7" s="422" t="s">
        <v>34</v>
      </c>
      <c r="V7" s="424" t="s">
        <v>35</v>
      </c>
    </row>
    <row r="8" spans="2:22" ht="19.5" customHeight="1" thickBot="1">
      <c r="B8" s="436"/>
      <c r="C8" s="437"/>
      <c r="D8" s="39"/>
      <c r="E8" s="40" t="s">
        <v>36</v>
      </c>
      <c r="F8" s="41"/>
      <c r="G8" s="42"/>
      <c r="H8" s="43"/>
      <c r="I8" s="39"/>
      <c r="J8" s="40" t="s">
        <v>36</v>
      </c>
      <c r="K8" s="44"/>
      <c r="M8" s="444"/>
      <c r="N8" s="446"/>
      <c r="O8" s="448"/>
      <c r="P8" s="450"/>
      <c r="Q8" s="423"/>
      <c r="R8" s="423"/>
      <c r="S8" s="423"/>
      <c r="T8" s="423"/>
      <c r="U8" s="423"/>
      <c r="V8" s="425"/>
    </row>
    <row r="9" spans="2:22" ht="30" customHeight="1" thickTop="1">
      <c r="B9" s="419" t="s">
        <v>37</v>
      </c>
      <c r="C9" s="45" t="s">
        <v>38</v>
      </c>
      <c r="D9" s="46">
        <v>4976605</v>
      </c>
      <c r="E9" s="46">
        <v>4907185</v>
      </c>
      <c r="F9" s="47">
        <f t="shared" ref="F9:F14" si="0">D9-E9</f>
        <v>69420</v>
      </c>
      <c r="G9" s="420" t="s">
        <v>39</v>
      </c>
      <c r="H9" s="421"/>
      <c r="I9" s="46">
        <v>54520</v>
      </c>
      <c r="J9" s="46">
        <v>49043</v>
      </c>
      <c r="K9" s="48">
        <f t="shared" ref="K9:K27" si="1">I9-J9</f>
        <v>5477</v>
      </c>
      <c r="M9" s="49" t="s">
        <v>40</v>
      </c>
      <c r="N9" s="50">
        <v>1600</v>
      </c>
      <c r="O9" s="51">
        <v>495690</v>
      </c>
      <c r="P9" s="52">
        <v>705744</v>
      </c>
      <c r="Q9" s="52">
        <v>1600</v>
      </c>
      <c r="R9" s="52"/>
      <c r="S9" s="52"/>
      <c r="T9" s="52"/>
      <c r="U9" s="52"/>
      <c r="V9" s="50">
        <f t="shared" ref="V9:V20" si="2">SUM(O9:U9)</f>
        <v>1203034</v>
      </c>
    </row>
    <row r="10" spans="2:22" ht="30" customHeight="1">
      <c r="B10" s="393"/>
      <c r="C10" s="53" t="s">
        <v>41</v>
      </c>
      <c r="D10" s="54"/>
      <c r="E10" s="54"/>
      <c r="F10" s="55">
        <f t="shared" si="0"/>
        <v>0</v>
      </c>
      <c r="G10" s="385" t="s">
        <v>42</v>
      </c>
      <c r="H10" s="386"/>
      <c r="I10" s="54">
        <v>3475138</v>
      </c>
      <c r="J10" s="54">
        <v>5068309</v>
      </c>
      <c r="K10" s="56">
        <f t="shared" si="1"/>
        <v>-1593171</v>
      </c>
      <c r="M10" s="57" t="s">
        <v>43</v>
      </c>
      <c r="N10" s="50">
        <v>2400</v>
      </c>
      <c r="O10" s="51">
        <v>588403</v>
      </c>
      <c r="P10" s="52">
        <v>4189350</v>
      </c>
      <c r="Q10" s="52">
        <v>2400</v>
      </c>
      <c r="R10" s="52"/>
      <c r="S10" s="52"/>
      <c r="T10" s="52"/>
      <c r="U10" s="52"/>
      <c r="V10" s="50">
        <f t="shared" si="2"/>
        <v>4780153</v>
      </c>
    </row>
    <row r="11" spans="2:22" ht="30" customHeight="1">
      <c r="B11" s="390" t="s">
        <v>44</v>
      </c>
      <c r="C11" s="386"/>
      <c r="D11" s="54"/>
      <c r="E11" s="54"/>
      <c r="F11" s="55">
        <f t="shared" si="0"/>
        <v>0</v>
      </c>
      <c r="G11" s="385" t="s">
        <v>45</v>
      </c>
      <c r="H11" s="386"/>
      <c r="I11" s="54">
        <v>1565000</v>
      </c>
      <c r="J11" s="54">
        <v>1871844</v>
      </c>
      <c r="K11" s="56">
        <f t="shared" si="1"/>
        <v>-306844</v>
      </c>
      <c r="M11" s="57" t="s">
        <v>46</v>
      </c>
      <c r="N11" s="50">
        <v>1800</v>
      </c>
      <c r="O11" s="51">
        <v>573286</v>
      </c>
      <c r="P11" s="52">
        <v>1644940</v>
      </c>
      <c r="Q11" s="52">
        <v>1800</v>
      </c>
      <c r="R11" s="52"/>
      <c r="S11" s="52"/>
      <c r="T11" s="52"/>
      <c r="U11" s="52"/>
      <c r="V11" s="50">
        <f t="shared" si="2"/>
        <v>2220026</v>
      </c>
    </row>
    <row r="12" spans="2:22" ht="30" customHeight="1">
      <c r="B12" s="390" t="s">
        <v>47</v>
      </c>
      <c r="C12" s="386"/>
      <c r="D12" s="54">
        <v>55626</v>
      </c>
      <c r="E12" s="54">
        <v>75826</v>
      </c>
      <c r="F12" s="55">
        <f t="shared" si="0"/>
        <v>-20200</v>
      </c>
      <c r="G12" s="385" t="s">
        <v>48</v>
      </c>
      <c r="H12" s="386"/>
      <c r="I12" s="54">
        <v>3268453</v>
      </c>
      <c r="J12" s="54">
        <v>1994972</v>
      </c>
      <c r="K12" s="56">
        <f t="shared" si="1"/>
        <v>1273481</v>
      </c>
      <c r="M12" s="57" t="s">
        <v>49</v>
      </c>
      <c r="N12" s="58">
        <v>10000</v>
      </c>
      <c r="O12" s="51">
        <v>379092</v>
      </c>
      <c r="P12" s="52">
        <v>1588971</v>
      </c>
      <c r="Q12" s="52">
        <v>10000</v>
      </c>
      <c r="R12" s="52"/>
      <c r="S12" s="52"/>
      <c r="T12" s="52"/>
      <c r="U12" s="52"/>
      <c r="V12" s="50">
        <f t="shared" si="2"/>
        <v>1978063</v>
      </c>
    </row>
    <row r="13" spans="2:22" ht="30" customHeight="1">
      <c r="B13" s="390" t="s">
        <v>50</v>
      </c>
      <c r="C13" s="386"/>
      <c r="D13" s="54"/>
      <c r="E13" s="54"/>
      <c r="F13" s="55">
        <f t="shared" si="0"/>
        <v>0</v>
      </c>
      <c r="G13" s="385" t="s">
        <v>51</v>
      </c>
      <c r="H13" s="386"/>
      <c r="I13" s="54">
        <v>284300</v>
      </c>
      <c r="J13" s="54">
        <v>34143</v>
      </c>
      <c r="K13" s="56">
        <f t="shared" si="1"/>
        <v>250157</v>
      </c>
      <c r="M13" s="57" t="s">
        <v>52</v>
      </c>
      <c r="N13" s="58">
        <v>1000</v>
      </c>
      <c r="O13" s="51">
        <v>346170</v>
      </c>
      <c r="P13" s="52">
        <v>1649343</v>
      </c>
      <c r="Q13" s="52">
        <v>1000</v>
      </c>
      <c r="R13" s="52"/>
      <c r="S13" s="52"/>
      <c r="T13" s="52"/>
      <c r="U13" s="52"/>
      <c r="V13" s="50">
        <f t="shared" si="2"/>
        <v>1996513</v>
      </c>
    </row>
    <row r="14" spans="2:22" ht="30" customHeight="1">
      <c r="B14" s="411" t="s">
        <v>53</v>
      </c>
      <c r="C14" s="414" t="s">
        <v>54</v>
      </c>
      <c r="D14" s="406">
        <f>D16+D18+D20</f>
        <v>2410906</v>
      </c>
      <c r="E14" s="406">
        <f>E16+E18+E20</f>
        <v>1685777</v>
      </c>
      <c r="F14" s="406">
        <f t="shared" si="0"/>
        <v>725129</v>
      </c>
      <c r="G14" s="416" t="s">
        <v>55</v>
      </c>
      <c r="H14" s="59" t="s">
        <v>56</v>
      </c>
      <c r="I14" s="60">
        <f>SUM(I15:I21)</f>
        <v>23099226</v>
      </c>
      <c r="J14" s="60">
        <f>SUM(J15:J21)</f>
        <v>22908807</v>
      </c>
      <c r="K14" s="60">
        <f t="shared" si="1"/>
        <v>190419</v>
      </c>
      <c r="M14" s="57" t="s">
        <v>57</v>
      </c>
      <c r="N14" s="58">
        <v>300</v>
      </c>
      <c r="O14" s="51">
        <v>94424</v>
      </c>
      <c r="P14" s="52">
        <v>323763</v>
      </c>
      <c r="Q14" s="52">
        <v>300</v>
      </c>
      <c r="R14" s="52"/>
      <c r="S14" s="52"/>
      <c r="T14" s="52"/>
      <c r="U14" s="52"/>
      <c r="V14" s="50">
        <f t="shared" si="2"/>
        <v>418487</v>
      </c>
    </row>
    <row r="15" spans="2:22" ht="30" customHeight="1">
      <c r="B15" s="412"/>
      <c r="C15" s="415"/>
      <c r="D15" s="407"/>
      <c r="E15" s="407"/>
      <c r="F15" s="407"/>
      <c r="G15" s="417"/>
      <c r="H15" s="61" t="s">
        <v>58</v>
      </c>
      <c r="I15" s="62">
        <v>3963343</v>
      </c>
      <c r="J15" s="62">
        <v>3421643</v>
      </c>
      <c r="K15" s="60">
        <f t="shared" si="1"/>
        <v>541700</v>
      </c>
      <c r="M15" s="57" t="s">
        <v>59</v>
      </c>
      <c r="N15" s="58">
        <v>2100</v>
      </c>
      <c r="O15" s="51">
        <v>481332</v>
      </c>
      <c r="P15" s="52">
        <v>3718336</v>
      </c>
      <c r="Q15" s="52">
        <v>2100</v>
      </c>
      <c r="R15" s="52"/>
      <c r="S15" s="52"/>
      <c r="T15" s="52"/>
      <c r="U15" s="52"/>
      <c r="V15" s="50">
        <f t="shared" si="2"/>
        <v>4201768</v>
      </c>
    </row>
    <row r="16" spans="2:22" ht="30" customHeight="1">
      <c r="B16" s="412"/>
      <c r="C16" s="409" t="s">
        <v>60</v>
      </c>
      <c r="D16" s="410">
        <v>1343995</v>
      </c>
      <c r="E16" s="408">
        <v>1685777</v>
      </c>
      <c r="F16" s="406">
        <f>D16-E16</f>
        <v>-341782</v>
      </c>
      <c r="G16" s="417"/>
      <c r="H16" s="61" t="s">
        <v>61</v>
      </c>
      <c r="I16" s="62">
        <v>19024578</v>
      </c>
      <c r="J16" s="62">
        <v>19196630</v>
      </c>
      <c r="K16" s="60">
        <f t="shared" si="1"/>
        <v>-172052</v>
      </c>
      <c r="M16" s="57" t="s">
        <v>62</v>
      </c>
      <c r="N16" s="58">
        <v>300</v>
      </c>
      <c r="O16" s="51">
        <v>243894</v>
      </c>
      <c r="P16" s="52">
        <v>828251</v>
      </c>
      <c r="Q16" s="52">
        <v>300</v>
      </c>
      <c r="R16" s="52"/>
      <c r="S16" s="52"/>
      <c r="T16" s="52"/>
      <c r="U16" s="52"/>
      <c r="V16" s="50">
        <f t="shared" si="2"/>
        <v>1072445</v>
      </c>
    </row>
    <row r="17" spans="2:22" ht="30" customHeight="1">
      <c r="B17" s="412"/>
      <c r="C17" s="409"/>
      <c r="D17" s="410"/>
      <c r="E17" s="408"/>
      <c r="F17" s="407"/>
      <c r="G17" s="417"/>
      <c r="H17" s="61" t="s">
        <v>63</v>
      </c>
      <c r="I17" s="62">
        <v>22000</v>
      </c>
      <c r="J17" s="62">
        <v>24308</v>
      </c>
      <c r="K17" s="60">
        <f t="shared" si="1"/>
        <v>-2308</v>
      </c>
      <c r="M17" s="49" t="s">
        <v>64</v>
      </c>
      <c r="N17" s="58">
        <v>700</v>
      </c>
      <c r="O17" s="51">
        <v>153450</v>
      </c>
      <c r="P17" s="52">
        <v>1041061</v>
      </c>
      <c r="Q17" s="52">
        <v>700</v>
      </c>
      <c r="R17" s="52"/>
      <c r="S17" s="52"/>
      <c r="T17" s="52"/>
      <c r="U17" s="52"/>
      <c r="V17" s="50">
        <f t="shared" si="2"/>
        <v>1195211</v>
      </c>
    </row>
    <row r="18" spans="2:22" ht="28.5">
      <c r="B18" s="412"/>
      <c r="C18" s="409" t="s">
        <v>65</v>
      </c>
      <c r="D18" s="410">
        <v>1066911</v>
      </c>
      <c r="E18" s="408"/>
      <c r="F18" s="406">
        <f>D18-E18</f>
        <v>1066911</v>
      </c>
      <c r="G18" s="417"/>
      <c r="H18" s="61" t="s">
        <v>66</v>
      </c>
      <c r="I18" s="62">
        <v>89305</v>
      </c>
      <c r="J18" s="62">
        <v>266226</v>
      </c>
      <c r="K18" s="60">
        <f t="shared" si="1"/>
        <v>-176921</v>
      </c>
      <c r="M18" s="49" t="s">
        <v>67</v>
      </c>
      <c r="N18" s="58">
        <v>900</v>
      </c>
      <c r="O18" s="51">
        <v>209352</v>
      </c>
      <c r="P18" s="52">
        <v>1483499</v>
      </c>
      <c r="Q18" s="52">
        <v>900</v>
      </c>
      <c r="R18" s="52">
        <v>89305</v>
      </c>
      <c r="S18" s="52"/>
      <c r="T18" s="52"/>
      <c r="U18" s="52"/>
      <c r="V18" s="50">
        <f t="shared" si="2"/>
        <v>1783056</v>
      </c>
    </row>
    <row r="19" spans="2:22" ht="30" customHeight="1">
      <c r="B19" s="412"/>
      <c r="C19" s="409"/>
      <c r="D19" s="410"/>
      <c r="E19" s="408"/>
      <c r="F19" s="407"/>
      <c r="G19" s="417"/>
      <c r="H19" s="63" t="s">
        <v>68</v>
      </c>
      <c r="I19" s="64"/>
      <c r="J19" s="64"/>
      <c r="K19" s="60">
        <f t="shared" si="1"/>
        <v>0</v>
      </c>
      <c r="M19" s="49" t="s">
        <v>69</v>
      </c>
      <c r="N19" s="58">
        <v>200</v>
      </c>
      <c r="O19" s="51">
        <v>65250</v>
      </c>
      <c r="P19" s="52">
        <v>290299</v>
      </c>
      <c r="Q19" s="52">
        <v>200</v>
      </c>
      <c r="R19" s="52"/>
      <c r="S19" s="52"/>
      <c r="T19" s="52"/>
      <c r="U19" s="52"/>
      <c r="V19" s="50">
        <f t="shared" si="2"/>
        <v>355749</v>
      </c>
    </row>
    <row r="20" spans="2:22" ht="28.5">
      <c r="B20" s="412"/>
      <c r="C20" s="400" t="s">
        <v>70</v>
      </c>
      <c r="D20" s="402"/>
      <c r="E20" s="404"/>
      <c r="F20" s="406">
        <f>D20-E20</f>
        <v>0</v>
      </c>
      <c r="G20" s="417"/>
      <c r="H20" s="65" t="s">
        <v>71</v>
      </c>
      <c r="I20" s="64"/>
      <c r="J20" s="64"/>
      <c r="K20" s="60">
        <f t="shared" si="1"/>
        <v>0</v>
      </c>
      <c r="M20" s="49" t="s">
        <v>72</v>
      </c>
      <c r="N20" s="58">
        <v>700</v>
      </c>
      <c r="O20" s="51">
        <v>333000</v>
      </c>
      <c r="P20" s="52">
        <v>1561021</v>
      </c>
      <c r="Q20" s="52">
        <v>700</v>
      </c>
      <c r="R20" s="52"/>
      <c r="S20" s="52"/>
      <c r="T20" s="52"/>
      <c r="U20" s="52"/>
      <c r="V20" s="50">
        <f t="shared" si="2"/>
        <v>1894721</v>
      </c>
    </row>
    <row r="21" spans="2:22" ht="30" customHeight="1" thickBot="1">
      <c r="B21" s="413"/>
      <c r="C21" s="401"/>
      <c r="D21" s="403"/>
      <c r="E21" s="405"/>
      <c r="F21" s="407"/>
      <c r="G21" s="418"/>
      <c r="H21" s="66" t="s">
        <v>73</v>
      </c>
      <c r="I21" s="64"/>
      <c r="J21" s="64"/>
      <c r="K21" s="60">
        <f t="shared" si="1"/>
        <v>0</v>
      </c>
      <c r="M21" s="67" t="s">
        <v>74</v>
      </c>
      <c r="N21" s="58">
        <f t="shared" ref="N21:U21" si="3">SUM(N8:N20)</f>
        <v>22000</v>
      </c>
      <c r="O21" s="68">
        <f t="shared" si="3"/>
        <v>3963343</v>
      </c>
      <c r="P21" s="69">
        <f t="shared" si="3"/>
        <v>19024578</v>
      </c>
      <c r="Q21" s="69">
        <f t="shared" si="3"/>
        <v>22000</v>
      </c>
      <c r="R21" s="69">
        <f t="shared" si="3"/>
        <v>89305</v>
      </c>
      <c r="S21" s="69">
        <f>SUM(S8:S20)</f>
        <v>0</v>
      </c>
      <c r="T21" s="69"/>
      <c r="U21" s="69">
        <f t="shared" si="3"/>
        <v>0</v>
      </c>
      <c r="V21" s="70">
        <f>SUM(V8:V20)</f>
        <v>23099226</v>
      </c>
    </row>
    <row r="22" spans="2:22" ht="30" customHeight="1" thickTop="1">
      <c r="B22" s="390" t="s">
        <v>75</v>
      </c>
      <c r="C22" s="386"/>
      <c r="D22" s="54">
        <v>24617000</v>
      </c>
      <c r="E22" s="54">
        <v>25859717</v>
      </c>
      <c r="F22" s="55">
        <f>D22-E22</f>
        <v>-1242717</v>
      </c>
      <c r="G22" s="385" t="s">
        <v>76</v>
      </c>
      <c r="H22" s="386"/>
      <c r="I22" s="54"/>
      <c r="J22" s="54">
        <v>550000</v>
      </c>
      <c r="K22" s="56">
        <f t="shared" si="1"/>
        <v>-550000</v>
      </c>
    </row>
    <row r="23" spans="2:22" ht="30" customHeight="1">
      <c r="B23" s="390" t="s">
        <v>77</v>
      </c>
      <c r="C23" s="386"/>
      <c r="D23" s="54"/>
      <c r="E23" s="54"/>
      <c r="F23" s="55">
        <f>D23-E23</f>
        <v>0</v>
      </c>
      <c r="G23" s="385" t="s">
        <v>78</v>
      </c>
      <c r="H23" s="386"/>
      <c r="I23" s="54"/>
      <c r="J23" s="54"/>
      <c r="K23" s="56">
        <f t="shared" si="1"/>
        <v>0</v>
      </c>
    </row>
    <row r="24" spans="2:22" ht="30" customHeight="1">
      <c r="B24" s="391" t="s">
        <v>79</v>
      </c>
      <c r="C24" s="71" t="s">
        <v>80</v>
      </c>
      <c r="D24" s="54"/>
      <c r="E24" s="54">
        <v>4754</v>
      </c>
      <c r="F24" s="55">
        <f>D24-E24</f>
        <v>-4754</v>
      </c>
      <c r="G24" s="385" t="s">
        <v>81</v>
      </c>
      <c r="H24" s="386"/>
      <c r="I24" s="54"/>
      <c r="J24" s="54"/>
      <c r="K24" s="56">
        <f t="shared" si="1"/>
        <v>0</v>
      </c>
    </row>
    <row r="25" spans="2:22" ht="30" customHeight="1">
      <c r="B25" s="392"/>
      <c r="C25" s="71" t="s">
        <v>82</v>
      </c>
      <c r="D25" s="54">
        <v>25718</v>
      </c>
      <c r="E25" s="54">
        <v>85481</v>
      </c>
      <c r="F25" s="55">
        <f>D25-E25</f>
        <v>-59763</v>
      </c>
      <c r="G25" s="385" t="s">
        <v>83</v>
      </c>
      <c r="H25" s="386"/>
      <c r="I25" s="54"/>
      <c r="J25" s="54"/>
      <c r="K25" s="56">
        <f t="shared" si="1"/>
        <v>0</v>
      </c>
    </row>
    <row r="26" spans="2:22" ht="30" customHeight="1">
      <c r="B26" s="392"/>
      <c r="C26" s="394" t="s">
        <v>84</v>
      </c>
      <c r="D26" s="396">
        <v>50145</v>
      </c>
      <c r="E26" s="396">
        <v>1209260</v>
      </c>
      <c r="F26" s="398">
        <f>D26-E26</f>
        <v>-1159115</v>
      </c>
      <c r="G26" s="385" t="s">
        <v>85</v>
      </c>
      <c r="H26" s="386"/>
      <c r="I26" s="54"/>
      <c r="J26" s="54">
        <v>6887</v>
      </c>
      <c r="K26" s="56">
        <f t="shared" si="1"/>
        <v>-6887</v>
      </c>
    </row>
    <row r="27" spans="2:22" ht="30" customHeight="1">
      <c r="B27" s="393"/>
      <c r="C27" s="395"/>
      <c r="D27" s="397"/>
      <c r="E27" s="397"/>
      <c r="F27" s="399"/>
      <c r="G27" s="385" t="s">
        <v>86</v>
      </c>
      <c r="H27" s="386"/>
      <c r="I27" s="54">
        <v>389363</v>
      </c>
      <c r="J27" s="54">
        <v>1343995</v>
      </c>
      <c r="K27" s="56">
        <f t="shared" si="1"/>
        <v>-954632</v>
      </c>
    </row>
    <row r="28" spans="2:22" ht="30" customHeight="1">
      <c r="B28" s="387" t="s">
        <v>87</v>
      </c>
      <c r="C28" s="388"/>
      <c r="D28" s="72">
        <f>D9+D10+D11+D12+D13+D14+D22+D23+D24+D25+D26</f>
        <v>32136000</v>
      </c>
      <c r="E28" s="72">
        <f>E9+E10+E11+E12+E13+E14+E22+E23+E24+E25+E26</f>
        <v>33828000</v>
      </c>
      <c r="F28" s="72">
        <f>F9+F10+F11+F12+F13+F14+F22+F23+F24+F25+F26</f>
        <v>-1692000</v>
      </c>
      <c r="G28" s="389" t="s">
        <v>87</v>
      </c>
      <c r="H28" s="388"/>
      <c r="I28" s="72">
        <f>I9+I10+I11+I12+I13+I14+I22+I23+I24+I25+I26+I27</f>
        <v>32136000</v>
      </c>
      <c r="J28" s="72">
        <f>J9+J10+J11+J12+J13+J14+J22+J23+J24+J25+J26+J27</f>
        <v>33828000</v>
      </c>
      <c r="K28" s="72">
        <f>K9+K10+K11+K12+K13+K14+K22+K23+K24+K25+K26+K27</f>
        <v>-1692000</v>
      </c>
    </row>
  </sheetData>
  <mergeCells count="58">
    <mergeCell ref="T7:T8"/>
    <mergeCell ref="U7:U8"/>
    <mergeCell ref="V7:V8"/>
    <mergeCell ref="C2:K2"/>
    <mergeCell ref="B5:F5"/>
    <mergeCell ref="G5:K5"/>
    <mergeCell ref="B6:C8"/>
    <mergeCell ref="G6:H7"/>
    <mergeCell ref="O6:V6"/>
    <mergeCell ref="M7:M8"/>
    <mergeCell ref="N7:N8"/>
    <mergeCell ref="O7:O8"/>
    <mergeCell ref="P7:P8"/>
    <mergeCell ref="B12:C12"/>
    <mergeCell ref="G12:H12"/>
    <mergeCell ref="Q7:Q8"/>
    <mergeCell ref="R7:R8"/>
    <mergeCell ref="S7:S8"/>
    <mergeCell ref="B9:B10"/>
    <mergeCell ref="G9:H9"/>
    <mergeCell ref="G10:H10"/>
    <mergeCell ref="B11:C11"/>
    <mergeCell ref="G11:H11"/>
    <mergeCell ref="B13:C13"/>
    <mergeCell ref="G13:H13"/>
    <mergeCell ref="B14:B21"/>
    <mergeCell ref="C14:C15"/>
    <mergeCell ref="D14:D15"/>
    <mergeCell ref="E14:E15"/>
    <mergeCell ref="F14:F15"/>
    <mergeCell ref="G14:G21"/>
    <mergeCell ref="C16:C17"/>
    <mergeCell ref="D16:D17"/>
    <mergeCell ref="G22:H22"/>
    <mergeCell ref="E16:E17"/>
    <mergeCell ref="F16:F17"/>
    <mergeCell ref="C18:C19"/>
    <mergeCell ref="D18:D19"/>
    <mergeCell ref="E18:E19"/>
    <mergeCell ref="F18:F19"/>
    <mergeCell ref="C20:C21"/>
    <mergeCell ref="D20:D21"/>
    <mergeCell ref="E20:E21"/>
    <mergeCell ref="F20:F21"/>
    <mergeCell ref="B22:C22"/>
    <mergeCell ref="G27:H27"/>
    <mergeCell ref="B28:C28"/>
    <mergeCell ref="G28:H28"/>
    <mergeCell ref="B23:C23"/>
    <mergeCell ref="G23:H23"/>
    <mergeCell ref="B24:B27"/>
    <mergeCell ref="G24:H24"/>
    <mergeCell ref="G25:H25"/>
    <mergeCell ref="C26:C27"/>
    <mergeCell ref="D26:D27"/>
    <mergeCell ref="E26:E27"/>
    <mergeCell ref="F26:F27"/>
    <mergeCell ref="G26:H26"/>
  </mergeCells>
  <phoneticPr fontId="3" type="noConversion"/>
  <pageMargins left="0.23622047244094491" right="0.31496062992125984" top="0.74803149606299213" bottom="0.74803149606299213" header="0.31496062992125984" footer="0.31496062992125984"/>
  <pageSetup paperSize="9" scale="55" orientation="portrait" r:id="rId1"/>
  <colBreaks count="1" manualBreakCount="1">
    <brk id="11" max="27"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7"/>
  <sheetViews>
    <sheetView zoomScaleNormal="100" zoomScaleSheetLayoutView="100" workbookViewId="0">
      <selection activeCell="M23" sqref="M23"/>
    </sheetView>
  </sheetViews>
  <sheetFormatPr defaultColWidth="1.75" defaultRowHeight="18" customHeight="1"/>
  <cols>
    <col min="1" max="1" width="3.25" style="73" customWidth="1"/>
    <col min="2" max="2" width="4.75" style="73" customWidth="1"/>
    <col min="3" max="3" width="14.25" style="73" customWidth="1"/>
    <col min="4" max="4" width="9.875" style="73" customWidth="1"/>
    <col min="5" max="5" width="10.375" style="73" customWidth="1"/>
    <col min="6" max="6" width="12.125" style="73" customWidth="1"/>
    <col min="7" max="7" width="41.75" style="73" customWidth="1"/>
    <col min="8" max="8" width="12.875" style="73" customWidth="1"/>
    <col min="9" max="31" width="9.875" style="73" customWidth="1"/>
    <col min="32" max="16384" width="1.75" style="73"/>
  </cols>
  <sheetData>
    <row r="1" spans="1:8" ht="37.5" customHeight="1">
      <c r="A1" s="458" t="s">
        <v>88</v>
      </c>
      <c r="B1" s="458"/>
      <c r="C1" s="458"/>
      <c r="D1" s="458"/>
      <c r="E1" s="458"/>
      <c r="F1" s="458"/>
      <c r="G1" s="458"/>
      <c r="H1" s="458"/>
    </row>
    <row r="2" spans="1:8" ht="24.95" customHeight="1">
      <c r="A2" s="459" t="s">
        <v>89</v>
      </c>
      <c r="B2" s="459"/>
      <c r="C2" s="459"/>
      <c r="D2" s="460"/>
      <c r="E2" s="461"/>
      <c r="F2" s="461"/>
      <c r="G2" s="74"/>
      <c r="H2" s="74"/>
    </row>
    <row r="3" spans="1:8" ht="24.95" customHeight="1">
      <c r="A3" s="462" t="s">
        <v>90</v>
      </c>
      <c r="B3" s="463"/>
      <c r="C3" s="464"/>
      <c r="D3" s="465" t="s">
        <v>91</v>
      </c>
      <c r="E3" s="465" t="s">
        <v>92</v>
      </c>
      <c r="F3" s="465" t="s">
        <v>93</v>
      </c>
      <c r="G3" s="465" t="s">
        <v>94</v>
      </c>
      <c r="H3" s="466"/>
    </row>
    <row r="4" spans="1:8" ht="24.95" customHeight="1">
      <c r="A4" s="75" t="s">
        <v>95</v>
      </c>
      <c r="B4" s="75" t="s">
        <v>96</v>
      </c>
      <c r="C4" s="75" t="s">
        <v>97</v>
      </c>
      <c r="D4" s="466"/>
      <c r="E4" s="466"/>
      <c r="F4" s="466"/>
      <c r="G4" s="466"/>
      <c r="H4" s="466"/>
    </row>
    <row r="5" spans="1:8" ht="24.95" customHeight="1">
      <c r="A5" s="456" t="s">
        <v>98</v>
      </c>
      <c r="B5" s="456"/>
      <c r="C5" s="456"/>
      <c r="D5" s="76">
        <f>D6+D14</f>
        <v>4976605</v>
      </c>
      <c r="E5" s="76">
        <f>E6+E14</f>
        <v>4907185</v>
      </c>
      <c r="F5" s="77">
        <f t="shared" ref="F5:F37" si="0">D5-E5</f>
        <v>69420</v>
      </c>
      <c r="G5" s="78"/>
      <c r="H5" s="79"/>
    </row>
    <row r="6" spans="1:8" ht="24.95" customHeight="1">
      <c r="A6" s="80"/>
      <c r="B6" s="457" t="s">
        <v>99</v>
      </c>
      <c r="C6" s="457"/>
      <c r="D6" s="81">
        <f>D7+D8+D9+D10+D11+D12+D13</f>
        <v>4976605</v>
      </c>
      <c r="E6" s="81">
        <f>E7+E8+E9+E10+E11+E12+E13</f>
        <v>4907185</v>
      </c>
      <c r="F6" s="81">
        <f t="shared" si="0"/>
        <v>69420</v>
      </c>
      <c r="G6" s="82"/>
      <c r="H6" s="83"/>
    </row>
    <row r="7" spans="1:8" ht="24.95" customHeight="1">
      <c r="A7" s="84"/>
      <c r="B7" s="80"/>
      <c r="C7" s="80" t="s">
        <v>100</v>
      </c>
      <c r="D7" s="85">
        <v>0</v>
      </c>
      <c r="E7" s="85">
        <v>0</v>
      </c>
      <c r="F7" s="86">
        <f t="shared" si="0"/>
        <v>0</v>
      </c>
      <c r="G7" s="87"/>
      <c r="H7" s="88"/>
    </row>
    <row r="8" spans="1:8" ht="24.95" customHeight="1">
      <c r="A8" s="84"/>
      <c r="B8" s="84"/>
      <c r="C8" s="89" t="s">
        <v>101</v>
      </c>
      <c r="D8" s="90">
        <v>0</v>
      </c>
      <c r="E8" s="90">
        <v>0</v>
      </c>
      <c r="F8" s="91">
        <f t="shared" si="0"/>
        <v>0</v>
      </c>
      <c r="G8" s="92"/>
      <c r="H8" s="93"/>
    </row>
    <row r="9" spans="1:8" ht="24.95" customHeight="1">
      <c r="A9" s="84"/>
      <c r="B9" s="84"/>
      <c r="C9" s="80" t="s">
        <v>102</v>
      </c>
      <c r="D9" s="85">
        <v>0</v>
      </c>
      <c r="E9" s="85">
        <v>0</v>
      </c>
      <c r="F9" s="86">
        <f t="shared" si="0"/>
        <v>0</v>
      </c>
      <c r="G9" s="94"/>
      <c r="H9" s="83"/>
    </row>
    <row r="10" spans="1:8" ht="24.95" customHeight="1">
      <c r="A10" s="84"/>
      <c r="B10" s="84"/>
      <c r="C10" s="80" t="s">
        <v>103</v>
      </c>
      <c r="D10" s="85">
        <v>0</v>
      </c>
      <c r="E10" s="85"/>
      <c r="F10" s="86">
        <f t="shared" si="0"/>
        <v>0</v>
      </c>
      <c r="G10" s="95"/>
      <c r="H10" s="96"/>
    </row>
    <row r="11" spans="1:8" ht="24.95" customHeight="1">
      <c r="A11" s="84"/>
      <c r="B11" s="84"/>
      <c r="C11" s="80" t="s">
        <v>104</v>
      </c>
      <c r="D11" s="85">
        <v>3224000</v>
      </c>
      <c r="E11" s="85">
        <v>3425500</v>
      </c>
      <c r="F11" s="86">
        <f t="shared" si="0"/>
        <v>-201500</v>
      </c>
      <c r="G11" s="97" t="s">
        <v>105</v>
      </c>
      <c r="H11" s="98">
        <v>3224000000</v>
      </c>
    </row>
    <row r="12" spans="1:8" ht="24.95" customHeight="1">
      <c r="A12" s="84"/>
      <c r="B12" s="84"/>
      <c r="C12" s="80" t="s">
        <v>106</v>
      </c>
      <c r="D12" s="85">
        <v>173100</v>
      </c>
      <c r="E12" s="85">
        <v>164581</v>
      </c>
      <c r="F12" s="86">
        <f t="shared" si="0"/>
        <v>8519</v>
      </c>
      <c r="G12" s="97" t="s">
        <v>107</v>
      </c>
      <c r="H12" s="98">
        <v>173100000</v>
      </c>
    </row>
    <row r="13" spans="1:8" ht="24.95" customHeight="1">
      <c r="A13" s="84"/>
      <c r="B13" s="84"/>
      <c r="C13" s="80" t="s">
        <v>108</v>
      </c>
      <c r="D13" s="85">
        <v>1579505</v>
      </c>
      <c r="E13" s="85">
        <v>1317104</v>
      </c>
      <c r="F13" s="86">
        <f t="shared" si="0"/>
        <v>262401</v>
      </c>
      <c r="G13" s="99" t="s">
        <v>109</v>
      </c>
      <c r="H13" s="100">
        <v>1579505000</v>
      </c>
    </row>
    <row r="14" spans="1:8" ht="24.95" customHeight="1">
      <c r="A14" s="84"/>
      <c r="B14" s="457" t="s">
        <v>110</v>
      </c>
      <c r="C14" s="457"/>
      <c r="D14" s="81">
        <f>D15+D16+D17+D18+D19</f>
        <v>0</v>
      </c>
      <c r="E14" s="81">
        <f>E15+E16+E17+E18+E19</f>
        <v>0</v>
      </c>
      <c r="F14" s="101">
        <f t="shared" si="0"/>
        <v>0</v>
      </c>
      <c r="G14" s="82"/>
      <c r="H14" s="83"/>
    </row>
    <row r="15" spans="1:8" ht="24.95" customHeight="1">
      <c r="A15" s="84"/>
      <c r="B15" s="84"/>
      <c r="C15" s="80" t="s">
        <v>111</v>
      </c>
      <c r="D15" s="85">
        <v>0</v>
      </c>
      <c r="E15" s="85">
        <v>0</v>
      </c>
      <c r="F15" s="86">
        <f t="shared" si="0"/>
        <v>0</v>
      </c>
      <c r="G15" s="102"/>
      <c r="H15" s="100"/>
    </row>
    <row r="16" spans="1:8" ht="24.95" customHeight="1">
      <c r="A16" s="84"/>
      <c r="B16" s="84"/>
      <c r="C16" s="80" t="s">
        <v>112</v>
      </c>
      <c r="D16" s="85">
        <v>0</v>
      </c>
      <c r="E16" s="85">
        <v>0</v>
      </c>
      <c r="F16" s="86">
        <f t="shared" si="0"/>
        <v>0</v>
      </c>
      <c r="G16" s="102"/>
      <c r="H16" s="100"/>
    </row>
    <row r="17" spans="1:8" ht="24.95" customHeight="1">
      <c r="A17" s="84"/>
      <c r="B17" s="84"/>
      <c r="C17" s="103" t="s">
        <v>113</v>
      </c>
      <c r="D17" s="104">
        <v>0</v>
      </c>
      <c r="E17" s="104">
        <v>0</v>
      </c>
      <c r="F17" s="105">
        <f t="shared" si="0"/>
        <v>0</v>
      </c>
      <c r="G17" s="82"/>
      <c r="H17" s="83"/>
    </row>
    <row r="18" spans="1:8" ht="24.95" customHeight="1">
      <c r="A18" s="84"/>
      <c r="B18" s="84"/>
      <c r="C18" s="80" t="s">
        <v>114</v>
      </c>
      <c r="D18" s="85">
        <v>0</v>
      </c>
      <c r="E18" s="85">
        <v>0</v>
      </c>
      <c r="F18" s="86">
        <f t="shared" si="0"/>
        <v>0</v>
      </c>
      <c r="G18" s="102"/>
      <c r="H18" s="100"/>
    </row>
    <row r="19" spans="1:8" ht="24.95" customHeight="1">
      <c r="A19" s="84"/>
      <c r="B19" s="84"/>
      <c r="C19" s="80" t="s">
        <v>115</v>
      </c>
      <c r="D19" s="85">
        <v>0</v>
      </c>
      <c r="E19" s="85">
        <v>0</v>
      </c>
      <c r="F19" s="86">
        <f t="shared" si="0"/>
        <v>0</v>
      </c>
      <c r="G19" s="102"/>
      <c r="H19" s="100"/>
    </row>
    <row r="20" spans="1:8" ht="24.95" customHeight="1">
      <c r="A20" s="455" t="s">
        <v>116</v>
      </c>
      <c r="B20" s="455"/>
      <c r="C20" s="455"/>
      <c r="D20" s="104">
        <f>D21</f>
        <v>0</v>
      </c>
      <c r="E20" s="104">
        <f>E21</f>
        <v>0</v>
      </c>
      <c r="F20" s="105">
        <f t="shared" si="0"/>
        <v>0</v>
      </c>
      <c r="G20" s="82"/>
      <c r="H20" s="83"/>
    </row>
    <row r="21" spans="1:8" ht="24.95" customHeight="1">
      <c r="A21" s="80"/>
      <c r="B21" s="455" t="s">
        <v>117</v>
      </c>
      <c r="C21" s="455"/>
      <c r="D21" s="104">
        <f>D22</f>
        <v>0</v>
      </c>
      <c r="E21" s="104">
        <f>E22</f>
        <v>0</v>
      </c>
      <c r="F21" s="105">
        <f t="shared" si="0"/>
        <v>0</v>
      </c>
      <c r="G21" s="82"/>
      <c r="H21" s="83"/>
    </row>
    <row r="22" spans="1:8" ht="24.95" customHeight="1">
      <c r="A22" s="106"/>
      <c r="B22" s="103"/>
      <c r="C22" s="103" t="s">
        <v>118</v>
      </c>
      <c r="D22" s="104">
        <v>0</v>
      </c>
      <c r="E22" s="104">
        <v>0</v>
      </c>
      <c r="F22" s="105">
        <f t="shared" si="0"/>
        <v>0</v>
      </c>
      <c r="G22" s="82"/>
      <c r="H22" s="83"/>
    </row>
    <row r="23" spans="1:8" ht="24.95" customHeight="1">
      <c r="A23" s="455" t="s">
        <v>119</v>
      </c>
      <c r="B23" s="455"/>
      <c r="C23" s="455"/>
      <c r="D23" s="104">
        <f>D24</f>
        <v>55626</v>
      </c>
      <c r="E23" s="104">
        <f>E24</f>
        <v>75826</v>
      </c>
      <c r="F23" s="105">
        <f t="shared" si="0"/>
        <v>-20200</v>
      </c>
      <c r="G23" s="82"/>
      <c r="H23" s="83"/>
    </row>
    <row r="24" spans="1:8" ht="24.95" customHeight="1">
      <c r="A24" s="80"/>
      <c r="B24" s="455" t="s">
        <v>120</v>
      </c>
      <c r="C24" s="455"/>
      <c r="D24" s="104">
        <f>D25+D26+D27+D28</f>
        <v>55626</v>
      </c>
      <c r="E24" s="104">
        <f>E25+E26+E27+E28</f>
        <v>75826</v>
      </c>
      <c r="F24" s="105">
        <f t="shared" si="0"/>
        <v>-20200</v>
      </c>
      <c r="G24" s="82"/>
      <c r="H24" s="83"/>
    </row>
    <row r="25" spans="1:8" ht="24.95" customHeight="1">
      <c r="A25" s="84"/>
      <c r="B25" s="84"/>
      <c r="C25" s="80" t="s">
        <v>121</v>
      </c>
      <c r="D25" s="85">
        <v>0</v>
      </c>
      <c r="E25" s="85">
        <v>0</v>
      </c>
      <c r="F25" s="86">
        <f t="shared" si="0"/>
        <v>0</v>
      </c>
      <c r="G25" s="99"/>
      <c r="H25" s="100"/>
    </row>
    <row r="26" spans="1:8" ht="24.95" customHeight="1">
      <c r="A26" s="84"/>
      <c r="B26" s="84"/>
      <c r="C26" s="103" t="s">
        <v>122</v>
      </c>
      <c r="D26" s="104">
        <v>0</v>
      </c>
      <c r="E26" s="104">
        <v>0</v>
      </c>
      <c r="F26" s="105">
        <f t="shared" si="0"/>
        <v>0</v>
      </c>
      <c r="G26" s="82"/>
      <c r="H26" s="83"/>
    </row>
    <row r="27" spans="1:8" ht="24.95" customHeight="1">
      <c r="A27" s="84"/>
      <c r="B27" s="84"/>
      <c r="C27" s="103" t="s">
        <v>123</v>
      </c>
      <c r="D27" s="104">
        <v>0</v>
      </c>
      <c r="E27" s="104">
        <v>0</v>
      </c>
      <c r="F27" s="105">
        <f t="shared" si="0"/>
        <v>0</v>
      </c>
      <c r="G27" s="82"/>
      <c r="H27" s="83"/>
    </row>
    <row r="28" spans="1:8" ht="24.95" customHeight="1">
      <c r="A28" s="106"/>
      <c r="B28" s="106"/>
      <c r="C28" s="103" t="s">
        <v>124</v>
      </c>
      <c r="D28" s="104">
        <v>55626</v>
      </c>
      <c r="E28" s="104">
        <v>75826</v>
      </c>
      <c r="F28" s="105">
        <f t="shared" si="0"/>
        <v>-20200</v>
      </c>
      <c r="G28" s="99" t="s">
        <v>125</v>
      </c>
      <c r="H28" s="83">
        <v>55626000</v>
      </c>
    </row>
    <row r="29" spans="1:8" ht="24.95" customHeight="1">
      <c r="A29" s="455" t="s">
        <v>126</v>
      </c>
      <c r="B29" s="455"/>
      <c r="C29" s="455"/>
      <c r="D29" s="104">
        <f>D30</f>
        <v>0</v>
      </c>
      <c r="E29" s="104">
        <f>E30</f>
        <v>0</v>
      </c>
      <c r="F29" s="105">
        <f t="shared" si="0"/>
        <v>0</v>
      </c>
      <c r="G29" s="82"/>
      <c r="H29" s="83"/>
    </row>
    <row r="30" spans="1:8" ht="24.95" customHeight="1">
      <c r="A30" s="80"/>
      <c r="B30" s="455" t="s">
        <v>127</v>
      </c>
      <c r="C30" s="455"/>
      <c r="D30" s="104">
        <f>D31+D32+D33+D34</f>
        <v>0</v>
      </c>
      <c r="E30" s="104">
        <f>E31+E32+E33+E34</f>
        <v>0</v>
      </c>
      <c r="F30" s="105">
        <f t="shared" si="0"/>
        <v>0</v>
      </c>
      <c r="G30" s="82"/>
      <c r="H30" s="83"/>
    </row>
    <row r="31" spans="1:8" ht="24.95" customHeight="1">
      <c r="A31" s="84"/>
      <c r="B31" s="80"/>
      <c r="C31" s="103" t="s">
        <v>99</v>
      </c>
      <c r="D31" s="104">
        <v>0</v>
      </c>
      <c r="E31" s="104">
        <v>0</v>
      </c>
      <c r="F31" s="105">
        <f t="shared" si="0"/>
        <v>0</v>
      </c>
      <c r="G31" s="82"/>
      <c r="H31" s="83"/>
    </row>
    <row r="32" spans="1:8" ht="24.95" customHeight="1">
      <c r="A32" s="84"/>
      <c r="B32" s="84"/>
      <c r="C32" s="103" t="s">
        <v>128</v>
      </c>
      <c r="D32" s="104">
        <v>0</v>
      </c>
      <c r="E32" s="104">
        <v>0</v>
      </c>
      <c r="F32" s="105">
        <f t="shared" si="0"/>
        <v>0</v>
      </c>
      <c r="G32" s="82"/>
      <c r="H32" s="83"/>
    </row>
    <row r="33" spans="1:8" ht="24.95" customHeight="1">
      <c r="A33" s="84"/>
      <c r="B33" s="84"/>
      <c r="C33" s="106" t="s">
        <v>129</v>
      </c>
      <c r="D33" s="76">
        <v>0</v>
      </c>
      <c r="E33" s="76">
        <v>0</v>
      </c>
      <c r="F33" s="77">
        <f t="shared" si="0"/>
        <v>0</v>
      </c>
      <c r="G33" s="78"/>
      <c r="H33" s="79"/>
    </row>
    <row r="34" spans="1:8" ht="24.95" customHeight="1">
      <c r="A34" s="106"/>
      <c r="B34" s="106"/>
      <c r="C34" s="106" t="s">
        <v>130</v>
      </c>
      <c r="D34" s="76">
        <v>0</v>
      </c>
      <c r="E34" s="76">
        <v>0</v>
      </c>
      <c r="F34" s="77">
        <f t="shared" si="0"/>
        <v>0</v>
      </c>
      <c r="G34" s="78"/>
      <c r="H34" s="79"/>
    </row>
    <row r="35" spans="1:8" ht="24.95" customHeight="1">
      <c r="A35" s="455" t="s">
        <v>131</v>
      </c>
      <c r="B35" s="455"/>
      <c r="C35" s="455"/>
      <c r="D35" s="104">
        <f>D36</f>
        <v>2410906</v>
      </c>
      <c r="E35" s="104">
        <f>E36</f>
        <v>1685777</v>
      </c>
      <c r="F35" s="105">
        <f t="shared" si="0"/>
        <v>725129</v>
      </c>
      <c r="G35" s="82"/>
      <c r="H35" s="83"/>
    </row>
    <row r="36" spans="1:8" ht="24.95" customHeight="1">
      <c r="A36" s="80"/>
      <c r="B36" s="455" t="s">
        <v>132</v>
      </c>
      <c r="C36" s="455"/>
      <c r="D36" s="104">
        <f>D37+D38+D41</f>
        <v>2410906</v>
      </c>
      <c r="E36" s="104">
        <f>E37+E38+E41</f>
        <v>1685777</v>
      </c>
      <c r="F36" s="105">
        <f>D36-E36</f>
        <v>725129</v>
      </c>
      <c r="G36" s="82"/>
      <c r="H36" s="83"/>
    </row>
    <row r="37" spans="1:8" ht="24.95" customHeight="1">
      <c r="A37" s="84"/>
      <c r="B37" s="80"/>
      <c r="C37" s="80" t="s">
        <v>133</v>
      </c>
      <c r="D37" s="85">
        <v>1343995</v>
      </c>
      <c r="E37" s="85">
        <v>1685777</v>
      </c>
      <c r="F37" s="86">
        <f t="shared" si="0"/>
        <v>-341782</v>
      </c>
      <c r="G37" s="107"/>
      <c r="H37" s="100"/>
    </row>
    <row r="38" spans="1:8" ht="24.95" customHeight="1">
      <c r="A38" s="84"/>
      <c r="B38" s="84"/>
      <c r="C38" s="80" t="s">
        <v>134</v>
      </c>
      <c r="D38" s="85">
        <v>1066911</v>
      </c>
      <c r="E38" s="85">
        <v>0</v>
      </c>
      <c r="F38" s="86">
        <f>D38-E38</f>
        <v>1066911</v>
      </c>
      <c r="G38" s="102" t="s">
        <v>135</v>
      </c>
      <c r="H38" s="100">
        <v>700000000</v>
      </c>
    </row>
    <row r="39" spans="1:8" ht="24.95" customHeight="1">
      <c r="A39" s="84"/>
      <c r="B39" s="84"/>
      <c r="C39" s="84"/>
      <c r="D39" s="108"/>
      <c r="E39" s="108"/>
      <c r="F39" s="109"/>
      <c r="G39" s="110" t="s">
        <v>136</v>
      </c>
      <c r="H39" s="96">
        <v>366911000</v>
      </c>
    </row>
    <row r="40" spans="1:8" ht="24.95" customHeight="1">
      <c r="A40" s="84"/>
      <c r="B40" s="84"/>
      <c r="C40" s="84"/>
      <c r="D40" s="108"/>
      <c r="E40" s="108"/>
      <c r="F40" s="109"/>
      <c r="G40" s="111" t="s">
        <v>137</v>
      </c>
      <c r="H40" s="112">
        <f>SUM(H38:H39)</f>
        <v>1066911000</v>
      </c>
    </row>
    <row r="41" spans="1:8" ht="24.95" customHeight="1">
      <c r="A41" s="84"/>
      <c r="B41" s="84"/>
      <c r="C41" s="113" t="s">
        <v>138</v>
      </c>
      <c r="D41" s="85">
        <v>0</v>
      </c>
      <c r="E41" s="85">
        <v>0</v>
      </c>
      <c r="F41" s="86">
        <f>D41-E41</f>
        <v>0</v>
      </c>
      <c r="G41" s="102"/>
      <c r="H41" s="100"/>
    </row>
    <row r="42" spans="1:8" ht="24.95" customHeight="1">
      <c r="A42" s="106"/>
      <c r="B42" s="106"/>
      <c r="C42" s="106"/>
      <c r="D42" s="76"/>
      <c r="E42" s="76"/>
      <c r="F42" s="77"/>
      <c r="G42" s="78"/>
      <c r="H42" s="79"/>
    </row>
    <row r="43" spans="1:8" ht="24.95" customHeight="1">
      <c r="A43" s="455" t="s">
        <v>139</v>
      </c>
      <c r="B43" s="455"/>
      <c r="C43" s="455"/>
      <c r="D43" s="104">
        <f>D44</f>
        <v>24617000</v>
      </c>
      <c r="E43" s="104">
        <f>E44</f>
        <v>25859717</v>
      </c>
      <c r="F43" s="105">
        <f t="shared" ref="F43:F83" si="1">D43-E43</f>
        <v>-1242717</v>
      </c>
      <c r="G43" s="82"/>
      <c r="H43" s="83"/>
    </row>
    <row r="44" spans="1:8" ht="24.95" customHeight="1">
      <c r="A44" s="80"/>
      <c r="B44" s="455" t="s">
        <v>140</v>
      </c>
      <c r="C44" s="455"/>
      <c r="D44" s="104">
        <f>D45+D48+D49</f>
        <v>24617000</v>
      </c>
      <c r="E44" s="104">
        <f>E45+E48+E49</f>
        <v>25859717</v>
      </c>
      <c r="F44" s="105">
        <f t="shared" si="1"/>
        <v>-1242717</v>
      </c>
      <c r="G44" s="82"/>
      <c r="H44" s="83"/>
    </row>
    <row r="45" spans="1:8" ht="24.95" customHeight="1">
      <c r="A45" s="84"/>
      <c r="B45" s="80"/>
      <c r="C45" s="80" t="s">
        <v>141</v>
      </c>
      <c r="D45" s="85">
        <v>24467000</v>
      </c>
      <c r="E45" s="85">
        <v>25737217</v>
      </c>
      <c r="F45" s="86">
        <f t="shared" si="1"/>
        <v>-1270217</v>
      </c>
      <c r="G45" s="102" t="s">
        <v>142</v>
      </c>
      <c r="H45" s="100">
        <v>22700000000</v>
      </c>
    </row>
    <row r="46" spans="1:8" ht="24.95" customHeight="1">
      <c r="A46" s="84"/>
      <c r="B46" s="84"/>
      <c r="C46" s="84"/>
      <c r="D46" s="108"/>
      <c r="E46" s="108"/>
      <c r="F46" s="109"/>
      <c r="G46" s="110" t="s">
        <v>143</v>
      </c>
      <c r="H46" s="96">
        <v>1767000000</v>
      </c>
    </row>
    <row r="47" spans="1:8" ht="24.95" customHeight="1">
      <c r="A47" s="84"/>
      <c r="B47" s="84"/>
      <c r="C47" s="106"/>
      <c r="D47" s="76"/>
      <c r="E47" s="76"/>
      <c r="F47" s="77"/>
      <c r="G47" s="111" t="s">
        <v>144</v>
      </c>
      <c r="H47" s="112">
        <f>SUM(H45:H46)</f>
        <v>24467000000</v>
      </c>
    </row>
    <row r="48" spans="1:8" ht="24.95" customHeight="1">
      <c r="A48" s="84"/>
      <c r="B48" s="84"/>
      <c r="C48" s="106" t="s">
        <v>145</v>
      </c>
      <c r="D48" s="76">
        <v>0</v>
      </c>
      <c r="E48" s="76">
        <v>0</v>
      </c>
      <c r="F48" s="77">
        <f t="shared" si="1"/>
        <v>0</v>
      </c>
      <c r="G48" s="78"/>
      <c r="H48" s="79"/>
    </row>
    <row r="49" spans="1:8" ht="24.95" customHeight="1">
      <c r="A49" s="106"/>
      <c r="B49" s="106"/>
      <c r="C49" s="106" t="s">
        <v>146</v>
      </c>
      <c r="D49" s="76">
        <v>150000</v>
      </c>
      <c r="E49" s="76">
        <v>122500</v>
      </c>
      <c r="F49" s="77">
        <f t="shared" si="1"/>
        <v>27500</v>
      </c>
      <c r="G49" s="78" t="s">
        <v>147</v>
      </c>
      <c r="H49" s="79">
        <v>150000000</v>
      </c>
    </row>
    <row r="50" spans="1:8" ht="24.95" customHeight="1">
      <c r="A50" s="455" t="s">
        <v>148</v>
      </c>
      <c r="B50" s="455"/>
      <c r="C50" s="455"/>
      <c r="D50" s="104">
        <f>D51</f>
        <v>0</v>
      </c>
      <c r="E50" s="104">
        <f>E51</f>
        <v>0</v>
      </c>
      <c r="F50" s="105">
        <f t="shared" si="1"/>
        <v>0</v>
      </c>
      <c r="G50" s="82"/>
      <c r="H50" s="83"/>
    </row>
    <row r="51" spans="1:8" ht="24.95" customHeight="1">
      <c r="A51" s="80"/>
      <c r="B51" s="455" t="s">
        <v>149</v>
      </c>
      <c r="C51" s="455"/>
      <c r="D51" s="104">
        <f>D52+D53+D54</f>
        <v>0</v>
      </c>
      <c r="E51" s="104">
        <f>E52+E53+E54</f>
        <v>0</v>
      </c>
      <c r="F51" s="105">
        <f t="shared" si="1"/>
        <v>0</v>
      </c>
      <c r="G51" s="82"/>
      <c r="H51" s="83"/>
    </row>
    <row r="52" spans="1:8" ht="24.95" customHeight="1">
      <c r="A52" s="84"/>
      <c r="B52" s="80"/>
      <c r="C52" s="103" t="s">
        <v>150</v>
      </c>
      <c r="D52" s="104">
        <v>0</v>
      </c>
      <c r="E52" s="104">
        <v>0</v>
      </c>
      <c r="F52" s="105">
        <f t="shared" si="1"/>
        <v>0</v>
      </c>
      <c r="G52" s="82"/>
      <c r="H52" s="83"/>
    </row>
    <row r="53" spans="1:8" ht="24.95" customHeight="1">
      <c r="A53" s="84"/>
      <c r="B53" s="84"/>
      <c r="C53" s="103" t="s">
        <v>151</v>
      </c>
      <c r="D53" s="104">
        <v>0</v>
      </c>
      <c r="E53" s="104">
        <v>0</v>
      </c>
      <c r="F53" s="105">
        <f>D53-E53</f>
        <v>0</v>
      </c>
      <c r="G53" s="78"/>
      <c r="H53" s="79"/>
    </row>
    <row r="54" spans="1:8" ht="24.95" customHeight="1">
      <c r="A54" s="106"/>
      <c r="B54" s="106"/>
      <c r="C54" s="103" t="s">
        <v>152</v>
      </c>
      <c r="D54" s="104">
        <v>0</v>
      </c>
      <c r="E54" s="104">
        <v>0</v>
      </c>
      <c r="F54" s="105">
        <f t="shared" si="1"/>
        <v>0</v>
      </c>
      <c r="G54" s="78"/>
      <c r="H54" s="79"/>
    </row>
    <row r="55" spans="1:8" ht="24.95" customHeight="1">
      <c r="A55" s="455" t="s">
        <v>153</v>
      </c>
      <c r="B55" s="455"/>
      <c r="C55" s="455"/>
      <c r="D55" s="104">
        <f>D56+D58+D63</f>
        <v>75863</v>
      </c>
      <c r="E55" s="104">
        <f>E56+E58+E63</f>
        <v>1299495</v>
      </c>
      <c r="F55" s="105">
        <f t="shared" si="1"/>
        <v>-1223632</v>
      </c>
      <c r="G55" s="82"/>
      <c r="H55" s="83"/>
    </row>
    <row r="56" spans="1:8" ht="24.95" customHeight="1">
      <c r="A56" s="80"/>
      <c r="B56" s="455" t="s">
        <v>154</v>
      </c>
      <c r="C56" s="455"/>
      <c r="D56" s="104">
        <f>D57</f>
        <v>0</v>
      </c>
      <c r="E56" s="104">
        <f>E57</f>
        <v>4754</v>
      </c>
      <c r="F56" s="105">
        <f t="shared" si="1"/>
        <v>-4754</v>
      </c>
      <c r="G56" s="82"/>
      <c r="H56" s="83"/>
    </row>
    <row r="57" spans="1:8" ht="24.95" customHeight="1">
      <c r="A57" s="84"/>
      <c r="B57" s="103"/>
      <c r="C57" s="103" t="s">
        <v>155</v>
      </c>
      <c r="D57" s="104">
        <v>0</v>
      </c>
      <c r="E57" s="104">
        <v>4754</v>
      </c>
      <c r="F57" s="105">
        <f t="shared" si="1"/>
        <v>-4754</v>
      </c>
      <c r="G57" s="82"/>
      <c r="H57" s="83"/>
    </row>
    <row r="58" spans="1:8" ht="24.95" customHeight="1">
      <c r="A58" s="84"/>
      <c r="B58" s="455" t="s">
        <v>156</v>
      </c>
      <c r="C58" s="455"/>
      <c r="D58" s="104">
        <f>D59+D60+D61+D62</f>
        <v>25718</v>
      </c>
      <c r="E58" s="104">
        <f>E59+E60+E61+E62</f>
        <v>85481</v>
      </c>
      <c r="F58" s="105">
        <f t="shared" si="1"/>
        <v>-59763</v>
      </c>
      <c r="G58" s="82"/>
      <c r="H58" s="83"/>
    </row>
    <row r="59" spans="1:8" ht="24.95" customHeight="1">
      <c r="A59" s="84"/>
      <c r="B59" s="80"/>
      <c r="C59" s="80" t="s">
        <v>157</v>
      </c>
      <c r="D59" s="85">
        <v>25718</v>
      </c>
      <c r="E59" s="85">
        <v>85481</v>
      </c>
      <c r="F59" s="86">
        <f t="shared" si="1"/>
        <v>-59763</v>
      </c>
      <c r="G59" s="114" t="s">
        <v>158</v>
      </c>
      <c r="H59" s="96">
        <v>25718000</v>
      </c>
    </row>
    <row r="60" spans="1:8" ht="24.95" customHeight="1">
      <c r="A60" s="84"/>
      <c r="B60" s="84"/>
      <c r="C60" s="103" t="s">
        <v>159</v>
      </c>
      <c r="D60" s="104">
        <v>0</v>
      </c>
      <c r="E60" s="104">
        <v>0</v>
      </c>
      <c r="F60" s="105">
        <f t="shared" si="1"/>
        <v>0</v>
      </c>
      <c r="G60" s="115"/>
      <c r="H60" s="83"/>
    </row>
    <row r="61" spans="1:8" ht="24.95" customHeight="1">
      <c r="A61" s="84"/>
      <c r="B61" s="84"/>
      <c r="C61" s="103" t="s">
        <v>160</v>
      </c>
      <c r="D61" s="104">
        <v>0</v>
      </c>
      <c r="E61" s="104">
        <v>0</v>
      </c>
      <c r="F61" s="105">
        <f t="shared" si="1"/>
        <v>0</v>
      </c>
      <c r="G61" s="115"/>
      <c r="H61" s="83"/>
    </row>
    <row r="62" spans="1:8" ht="24.95" customHeight="1">
      <c r="A62" s="84"/>
      <c r="B62" s="106"/>
      <c r="C62" s="103" t="s">
        <v>161</v>
      </c>
      <c r="D62" s="104">
        <v>0</v>
      </c>
      <c r="E62" s="104">
        <v>0</v>
      </c>
      <c r="F62" s="105">
        <f t="shared" si="1"/>
        <v>0</v>
      </c>
      <c r="G62" s="115"/>
      <c r="H62" s="83"/>
    </row>
    <row r="63" spans="1:8" ht="24.95" customHeight="1">
      <c r="A63" s="84"/>
      <c r="B63" s="451" t="s">
        <v>162</v>
      </c>
      <c r="C63" s="451"/>
      <c r="D63" s="116">
        <f>D64+D68+D81+D82</f>
        <v>50145</v>
      </c>
      <c r="E63" s="116">
        <f>E64+E68+E81+E82</f>
        <v>1209260</v>
      </c>
      <c r="F63" s="117">
        <f t="shared" si="1"/>
        <v>-1159115</v>
      </c>
      <c r="G63" s="118"/>
      <c r="H63" s="79"/>
    </row>
    <row r="64" spans="1:8" ht="24.95" customHeight="1">
      <c r="A64" s="84"/>
      <c r="B64" s="80"/>
      <c r="C64" s="80" t="s">
        <v>163</v>
      </c>
      <c r="D64" s="85">
        <v>28145</v>
      </c>
      <c r="E64" s="85">
        <v>1184952</v>
      </c>
      <c r="F64" s="86">
        <f>D64-E64</f>
        <v>-1156807</v>
      </c>
      <c r="G64" s="119" t="s">
        <v>164</v>
      </c>
      <c r="H64" s="96">
        <v>18969000</v>
      </c>
    </row>
    <row r="65" spans="1:8" ht="24.95" customHeight="1">
      <c r="A65" s="84"/>
      <c r="B65" s="84"/>
      <c r="C65" s="84"/>
      <c r="D65" s="108"/>
      <c r="E65" s="108"/>
      <c r="F65" s="109"/>
      <c r="G65" s="119" t="s">
        <v>165</v>
      </c>
      <c r="H65" s="96">
        <v>3600000</v>
      </c>
    </row>
    <row r="66" spans="1:8" ht="24.95" customHeight="1">
      <c r="A66" s="84"/>
      <c r="B66" s="84"/>
      <c r="C66" s="84"/>
      <c r="D66" s="108"/>
      <c r="E66" s="108"/>
      <c r="F66" s="109"/>
      <c r="G66" s="119" t="s">
        <v>166</v>
      </c>
      <c r="H66" s="96">
        <v>5576000</v>
      </c>
    </row>
    <row r="67" spans="1:8" ht="24.95" customHeight="1">
      <c r="A67" s="84"/>
      <c r="B67" s="120"/>
      <c r="C67" s="121"/>
      <c r="D67" s="122"/>
      <c r="E67" s="122"/>
      <c r="F67" s="123"/>
      <c r="G67" s="111" t="s">
        <v>144</v>
      </c>
      <c r="H67" s="112">
        <f>SUM(H64:H66)</f>
        <v>28145000</v>
      </c>
    </row>
    <row r="68" spans="1:8" ht="24.95" customHeight="1">
      <c r="A68" s="84"/>
      <c r="B68" s="80"/>
      <c r="C68" s="113" t="s">
        <v>167</v>
      </c>
      <c r="D68" s="85">
        <v>22000</v>
      </c>
      <c r="E68" s="85">
        <v>24308</v>
      </c>
      <c r="F68" s="86">
        <f>D68-E68</f>
        <v>-2308</v>
      </c>
      <c r="G68" s="124" t="s">
        <v>168</v>
      </c>
      <c r="H68" s="100">
        <v>1600000</v>
      </c>
    </row>
    <row r="69" spans="1:8" ht="24.95" customHeight="1">
      <c r="A69" s="84"/>
      <c r="B69" s="84"/>
      <c r="C69" s="84"/>
      <c r="D69" s="108"/>
      <c r="E69" s="108"/>
      <c r="F69" s="109"/>
      <c r="G69" s="119" t="s">
        <v>169</v>
      </c>
      <c r="H69" s="96">
        <v>2400000</v>
      </c>
    </row>
    <row r="70" spans="1:8" ht="24.95" customHeight="1">
      <c r="A70" s="84"/>
      <c r="B70" s="84"/>
      <c r="C70" s="84"/>
      <c r="D70" s="108"/>
      <c r="E70" s="108"/>
      <c r="F70" s="109"/>
      <c r="G70" s="119" t="s">
        <v>170</v>
      </c>
      <c r="H70" s="96">
        <v>1800000</v>
      </c>
    </row>
    <row r="71" spans="1:8" ht="24.95" customHeight="1">
      <c r="A71" s="84"/>
      <c r="B71" s="84"/>
      <c r="C71" s="84"/>
      <c r="D71" s="108"/>
      <c r="E71" s="108"/>
      <c r="F71" s="109"/>
      <c r="G71" s="119" t="s">
        <v>171</v>
      </c>
      <c r="H71" s="96">
        <v>10000000</v>
      </c>
    </row>
    <row r="72" spans="1:8" ht="24.95" customHeight="1">
      <c r="A72" s="84"/>
      <c r="B72" s="84"/>
      <c r="C72" s="84"/>
      <c r="D72" s="108"/>
      <c r="E72" s="108"/>
      <c r="F72" s="109"/>
      <c r="G72" s="119" t="s">
        <v>172</v>
      </c>
      <c r="H72" s="96">
        <v>1000000</v>
      </c>
    </row>
    <row r="73" spans="1:8" ht="24.95" customHeight="1">
      <c r="A73" s="84"/>
      <c r="B73" s="84"/>
      <c r="C73" s="84"/>
      <c r="D73" s="108"/>
      <c r="E73" s="108"/>
      <c r="F73" s="109"/>
      <c r="G73" s="119" t="s">
        <v>173</v>
      </c>
      <c r="H73" s="96">
        <v>300000</v>
      </c>
    </row>
    <row r="74" spans="1:8" ht="24.95" customHeight="1">
      <c r="A74" s="84"/>
      <c r="B74" s="84"/>
      <c r="C74" s="84"/>
      <c r="D74" s="108"/>
      <c r="E74" s="108"/>
      <c r="F74" s="109"/>
      <c r="G74" s="119" t="s">
        <v>174</v>
      </c>
      <c r="H74" s="96">
        <v>2100000</v>
      </c>
    </row>
    <row r="75" spans="1:8" ht="24.95" customHeight="1">
      <c r="A75" s="84"/>
      <c r="B75" s="84"/>
      <c r="C75" s="84"/>
      <c r="D75" s="108"/>
      <c r="E75" s="108"/>
      <c r="F75" s="109"/>
      <c r="G75" s="119" t="s">
        <v>175</v>
      </c>
      <c r="H75" s="96">
        <v>300000</v>
      </c>
    </row>
    <row r="76" spans="1:8" ht="24.95" customHeight="1">
      <c r="A76" s="84"/>
      <c r="B76" s="84"/>
      <c r="C76" s="84"/>
      <c r="D76" s="108"/>
      <c r="E76" s="108"/>
      <c r="F76" s="109"/>
      <c r="G76" s="119" t="s">
        <v>176</v>
      </c>
      <c r="H76" s="96">
        <v>700000</v>
      </c>
    </row>
    <row r="77" spans="1:8" ht="24.95" customHeight="1">
      <c r="A77" s="84"/>
      <c r="B77" s="84"/>
      <c r="C77" s="84"/>
      <c r="D77" s="108"/>
      <c r="E77" s="108"/>
      <c r="F77" s="109"/>
      <c r="G77" s="119" t="s">
        <v>177</v>
      </c>
      <c r="H77" s="96">
        <v>900000</v>
      </c>
    </row>
    <row r="78" spans="1:8" ht="24.95" customHeight="1">
      <c r="A78" s="84"/>
      <c r="B78" s="84"/>
      <c r="C78" s="84"/>
      <c r="D78" s="108"/>
      <c r="E78" s="108"/>
      <c r="F78" s="109"/>
      <c r="G78" s="119" t="s">
        <v>178</v>
      </c>
      <c r="H78" s="96">
        <v>200000</v>
      </c>
    </row>
    <row r="79" spans="1:8" ht="24.95" customHeight="1">
      <c r="A79" s="84"/>
      <c r="B79" s="84"/>
      <c r="C79" s="84"/>
      <c r="D79" s="108"/>
      <c r="E79" s="108"/>
      <c r="F79" s="109"/>
      <c r="G79" s="119" t="s">
        <v>179</v>
      </c>
      <c r="H79" s="96">
        <v>700000</v>
      </c>
    </row>
    <row r="80" spans="1:8" ht="24.95" customHeight="1">
      <c r="A80" s="84"/>
      <c r="B80" s="120"/>
      <c r="C80" s="121"/>
      <c r="D80" s="122"/>
      <c r="E80" s="122"/>
      <c r="F80" s="123"/>
      <c r="G80" s="111" t="s">
        <v>144</v>
      </c>
      <c r="H80" s="112">
        <f>SUM(H68:H79)</f>
        <v>22000000</v>
      </c>
    </row>
    <row r="81" spans="1:8" ht="24.95" customHeight="1">
      <c r="A81" s="84"/>
      <c r="B81" s="84"/>
      <c r="C81" s="106" t="s">
        <v>180</v>
      </c>
      <c r="D81" s="76">
        <v>0</v>
      </c>
      <c r="E81" s="76">
        <v>0</v>
      </c>
      <c r="F81" s="77">
        <f t="shared" si="1"/>
        <v>0</v>
      </c>
      <c r="G81" s="125"/>
      <c r="H81" s="79"/>
    </row>
    <row r="82" spans="1:8" ht="24.95" customHeight="1">
      <c r="A82" s="106"/>
      <c r="B82" s="106"/>
      <c r="C82" s="103" t="s">
        <v>181</v>
      </c>
      <c r="D82" s="104">
        <v>0</v>
      </c>
      <c r="E82" s="104">
        <v>0</v>
      </c>
      <c r="F82" s="105">
        <f t="shared" si="1"/>
        <v>0</v>
      </c>
      <c r="G82" s="126"/>
      <c r="H82" s="83"/>
    </row>
    <row r="83" spans="1:8" ht="24.95" customHeight="1">
      <c r="A83" s="452" t="s">
        <v>182</v>
      </c>
      <c r="B83" s="453"/>
      <c r="C83" s="454"/>
      <c r="D83" s="127">
        <f>D55+D50+D43+D35+D29+D23+D20+D5</f>
        <v>32136000</v>
      </c>
      <c r="E83" s="127">
        <f>E55+E50+E43+E35+E29+E23+E20+E5</f>
        <v>33828000</v>
      </c>
      <c r="F83" s="128">
        <f t="shared" si="1"/>
        <v>-1692000</v>
      </c>
      <c r="G83" s="129"/>
      <c r="H83" s="130"/>
    </row>
    <row r="84" spans="1:8" ht="24.95" customHeight="1">
      <c r="A84" s="74"/>
      <c r="B84" s="74"/>
      <c r="C84" s="74"/>
      <c r="D84" s="74"/>
      <c r="E84" s="74"/>
      <c r="F84" s="74"/>
      <c r="G84" s="74"/>
      <c r="H84" s="131"/>
    </row>
    <row r="85" spans="1:8" ht="24.95" customHeight="1">
      <c r="A85" s="74"/>
      <c r="B85" s="74"/>
      <c r="C85" s="74"/>
      <c r="D85" s="74"/>
      <c r="E85" s="74"/>
      <c r="F85" s="74"/>
      <c r="G85" s="74"/>
      <c r="H85" s="74"/>
    </row>
    <row r="86" spans="1:8" ht="24.95" customHeight="1">
      <c r="A86" s="74"/>
      <c r="B86" s="74"/>
      <c r="C86" s="74"/>
      <c r="D86" s="74"/>
      <c r="E86" s="74"/>
      <c r="F86" s="74"/>
      <c r="G86" s="74"/>
      <c r="H86" s="131"/>
    </row>
    <row r="87" spans="1:8" ht="24.95" customHeight="1">
      <c r="A87" s="74"/>
      <c r="B87" s="74"/>
      <c r="C87" s="74"/>
      <c r="D87" s="74"/>
      <c r="E87" s="74"/>
      <c r="F87" s="74"/>
      <c r="G87" s="74"/>
      <c r="H87" s="74"/>
    </row>
    <row r="88" spans="1:8" ht="24.95" customHeight="1">
      <c r="A88" s="74"/>
      <c r="B88" s="74"/>
      <c r="C88" s="74"/>
      <c r="D88" s="74"/>
      <c r="E88" s="74"/>
      <c r="F88" s="74"/>
      <c r="G88" s="74"/>
      <c r="H88" s="74"/>
    </row>
    <row r="89" spans="1:8" ht="24.95" customHeight="1">
      <c r="A89" s="74"/>
      <c r="B89" s="74"/>
      <c r="C89" s="74"/>
      <c r="D89" s="74"/>
      <c r="E89" s="74"/>
      <c r="F89" s="74"/>
      <c r="G89" s="74"/>
      <c r="H89" s="74"/>
    </row>
    <row r="90" spans="1:8" ht="24.95" customHeight="1">
      <c r="A90" s="74"/>
      <c r="B90" s="74"/>
      <c r="C90" s="74"/>
      <c r="D90" s="74"/>
      <c r="E90" s="74"/>
      <c r="F90" s="74"/>
      <c r="G90" s="74"/>
      <c r="H90" s="74"/>
    </row>
    <row r="91" spans="1:8" ht="24.95" customHeight="1">
      <c r="A91" s="74"/>
      <c r="B91" s="74"/>
      <c r="C91" s="74"/>
      <c r="D91" s="74"/>
      <c r="E91" s="74"/>
      <c r="F91" s="74"/>
      <c r="G91" s="74"/>
      <c r="H91" s="74"/>
    </row>
    <row r="92" spans="1:8" ht="24.95" customHeight="1">
      <c r="A92" s="74"/>
      <c r="B92" s="74"/>
      <c r="C92" s="74"/>
      <c r="D92" s="74"/>
      <c r="E92" s="74"/>
      <c r="F92" s="74"/>
      <c r="G92" s="74"/>
      <c r="H92" s="74"/>
    </row>
    <row r="93" spans="1:8" ht="24.95" customHeight="1">
      <c r="A93" s="74"/>
      <c r="B93" s="74"/>
      <c r="C93" s="74"/>
      <c r="D93" s="74"/>
      <c r="E93" s="74"/>
      <c r="F93" s="74"/>
      <c r="G93" s="74"/>
      <c r="H93" s="74"/>
    </row>
    <row r="94" spans="1:8" ht="24.95" customHeight="1">
      <c r="A94" s="74"/>
      <c r="B94" s="74"/>
      <c r="C94" s="74"/>
      <c r="D94" s="74"/>
      <c r="E94" s="74"/>
      <c r="F94" s="74"/>
      <c r="G94" s="74"/>
      <c r="H94" s="74"/>
    </row>
    <row r="95" spans="1:8" ht="24.95" customHeight="1">
      <c r="A95" s="74"/>
      <c r="B95" s="74"/>
      <c r="C95" s="74"/>
      <c r="D95" s="74"/>
      <c r="E95" s="74"/>
      <c r="F95" s="74"/>
      <c r="G95" s="74"/>
      <c r="H95" s="74"/>
    </row>
    <row r="96" spans="1:8" ht="24.95" customHeight="1">
      <c r="A96" s="74"/>
      <c r="B96" s="74"/>
      <c r="C96" s="74"/>
      <c r="D96" s="74"/>
      <c r="E96" s="74"/>
      <c r="F96" s="74"/>
      <c r="G96" s="74"/>
      <c r="H96" s="74"/>
    </row>
    <row r="97" spans="1:8" ht="24.95" customHeight="1">
      <c r="A97" s="74"/>
      <c r="B97" s="74"/>
      <c r="C97" s="74"/>
      <c r="D97" s="74"/>
      <c r="E97" s="74"/>
      <c r="F97" s="74"/>
      <c r="G97" s="74"/>
      <c r="H97" s="74"/>
    </row>
    <row r="98" spans="1:8" ht="24.95" customHeight="1">
      <c r="A98" s="74"/>
      <c r="B98" s="74"/>
      <c r="C98" s="74"/>
      <c r="D98" s="74"/>
      <c r="E98" s="74"/>
      <c r="F98" s="74"/>
      <c r="G98" s="74"/>
      <c r="H98" s="74"/>
    </row>
    <row r="99" spans="1:8" ht="24.95" customHeight="1">
      <c r="A99" s="74"/>
      <c r="B99" s="74"/>
      <c r="C99" s="74"/>
      <c r="D99" s="74"/>
      <c r="E99" s="74"/>
      <c r="F99" s="74"/>
      <c r="G99" s="74"/>
      <c r="H99" s="74"/>
    </row>
    <row r="100" spans="1:8" ht="24.95" customHeight="1">
      <c r="A100" s="74"/>
      <c r="B100" s="74"/>
      <c r="C100" s="74"/>
      <c r="D100" s="74"/>
      <c r="E100" s="74"/>
      <c r="F100" s="74"/>
      <c r="G100" s="74"/>
      <c r="H100" s="74"/>
    </row>
    <row r="101" spans="1:8" ht="24.95" customHeight="1">
      <c r="A101" s="74"/>
      <c r="B101" s="74"/>
      <c r="C101" s="74"/>
      <c r="D101" s="74"/>
      <c r="E101" s="74"/>
      <c r="F101" s="74"/>
      <c r="G101" s="74"/>
      <c r="H101" s="74"/>
    </row>
    <row r="102" spans="1:8" ht="21.95" customHeight="1">
      <c r="A102" s="74"/>
      <c r="B102" s="74"/>
      <c r="C102" s="74"/>
      <c r="D102" s="74"/>
      <c r="E102" s="74"/>
      <c r="F102" s="74"/>
      <c r="G102" s="74"/>
      <c r="H102" s="74"/>
    </row>
    <row r="103" spans="1:8" ht="21.95" customHeight="1">
      <c r="A103" s="74"/>
      <c r="B103" s="74"/>
      <c r="C103" s="74"/>
      <c r="D103" s="74"/>
      <c r="E103" s="74"/>
      <c r="F103" s="74"/>
      <c r="G103" s="74"/>
      <c r="H103" s="74"/>
    </row>
    <row r="104" spans="1:8" ht="21.95" customHeight="1">
      <c r="A104" s="74"/>
      <c r="B104" s="74"/>
      <c r="C104" s="74"/>
      <c r="D104" s="74"/>
      <c r="E104" s="74"/>
      <c r="F104" s="74"/>
      <c r="G104" s="74"/>
      <c r="H104" s="74"/>
    </row>
    <row r="105" spans="1:8" ht="21.95" customHeight="1">
      <c r="A105" s="74"/>
      <c r="B105" s="74"/>
      <c r="C105" s="74"/>
      <c r="D105" s="74"/>
      <c r="E105" s="74"/>
      <c r="F105" s="74"/>
      <c r="G105" s="74"/>
      <c r="H105" s="74"/>
    </row>
    <row r="106" spans="1:8" ht="21.95" customHeight="1">
      <c r="A106" s="74"/>
      <c r="B106" s="74"/>
      <c r="C106" s="74"/>
      <c r="D106" s="74"/>
      <c r="E106" s="74"/>
      <c r="F106" s="74"/>
      <c r="G106" s="74"/>
      <c r="H106" s="74"/>
    </row>
    <row r="107" spans="1:8" ht="21.95" customHeight="1">
      <c r="A107" s="74"/>
      <c r="B107" s="74"/>
      <c r="C107" s="74"/>
      <c r="D107" s="74"/>
      <c r="E107" s="74"/>
      <c r="F107" s="74"/>
      <c r="G107" s="74"/>
      <c r="H107" s="74"/>
    </row>
    <row r="108" spans="1:8" ht="21.95" customHeight="1">
      <c r="A108" s="74"/>
      <c r="B108" s="74"/>
      <c r="C108" s="74"/>
      <c r="D108" s="74"/>
      <c r="E108" s="74"/>
      <c r="F108" s="74"/>
      <c r="G108" s="74"/>
      <c r="H108" s="74"/>
    </row>
    <row r="109" spans="1:8" ht="21.95" customHeight="1">
      <c r="A109" s="74"/>
      <c r="B109" s="74"/>
      <c r="C109" s="74"/>
      <c r="D109" s="74"/>
      <c r="E109" s="74"/>
      <c r="F109" s="74"/>
      <c r="G109" s="74"/>
      <c r="H109" s="74"/>
    </row>
    <row r="110" spans="1:8" ht="21.95" customHeight="1">
      <c r="A110" s="74"/>
      <c r="B110" s="74"/>
      <c r="C110" s="74"/>
      <c r="D110" s="74"/>
      <c r="E110" s="74"/>
      <c r="F110" s="74"/>
      <c r="G110" s="74"/>
      <c r="H110" s="74"/>
    </row>
    <row r="111" spans="1:8" ht="21.95" customHeight="1">
      <c r="A111" s="74"/>
      <c r="B111" s="74"/>
      <c r="C111" s="74"/>
      <c r="D111" s="74"/>
      <c r="E111" s="74"/>
      <c r="F111" s="74"/>
      <c r="G111" s="74"/>
      <c r="H111" s="74"/>
    </row>
    <row r="112" spans="1:8" ht="21.95" customHeight="1">
      <c r="A112" s="74"/>
      <c r="B112" s="74"/>
      <c r="C112" s="74"/>
      <c r="D112" s="74"/>
      <c r="E112" s="74"/>
      <c r="F112" s="74"/>
      <c r="G112" s="74"/>
      <c r="H112" s="74"/>
    </row>
    <row r="113" spans="1:8" ht="21.95" customHeight="1">
      <c r="A113" s="74"/>
      <c r="B113" s="74"/>
      <c r="C113" s="74"/>
      <c r="D113" s="74"/>
      <c r="E113" s="74"/>
      <c r="F113" s="74"/>
      <c r="G113" s="74"/>
      <c r="H113" s="74"/>
    </row>
    <row r="114" spans="1:8" ht="21.95" customHeight="1">
      <c r="A114" s="74"/>
      <c r="B114" s="74"/>
      <c r="C114" s="74"/>
      <c r="D114" s="74"/>
      <c r="E114" s="74"/>
      <c r="F114" s="74"/>
      <c r="G114" s="74"/>
      <c r="H114" s="74"/>
    </row>
    <row r="115" spans="1:8" ht="21.95" customHeight="1">
      <c r="A115" s="74"/>
      <c r="B115" s="74"/>
      <c r="C115" s="74"/>
      <c r="D115" s="74"/>
      <c r="E115" s="74"/>
      <c r="F115" s="74"/>
      <c r="G115" s="74"/>
      <c r="H115" s="74"/>
    </row>
    <row r="116" spans="1:8" ht="21.95" customHeight="1">
      <c r="A116" s="74"/>
      <c r="B116" s="74"/>
      <c r="C116" s="74"/>
      <c r="D116" s="74"/>
      <c r="E116" s="74"/>
      <c r="F116" s="74"/>
      <c r="G116" s="74"/>
      <c r="H116" s="74"/>
    </row>
    <row r="117" spans="1:8" ht="21.95" customHeight="1">
      <c r="A117" s="74"/>
      <c r="B117" s="74"/>
      <c r="C117" s="74"/>
      <c r="D117" s="74"/>
      <c r="E117" s="74"/>
      <c r="F117" s="74"/>
      <c r="G117" s="74"/>
      <c r="H117" s="74"/>
    </row>
    <row r="118" spans="1:8" ht="21.95" customHeight="1">
      <c r="A118" s="74"/>
      <c r="B118" s="74"/>
      <c r="C118" s="74"/>
      <c r="D118" s="74"/>
      <c r="E118" s="74"/>
      <c r="F118" s="74"/>
      <c r="G118" s="74"/>
      <c r="H118" s="74"/>
    </row>
    <row r="119" spans="1:8" ht="21.95" customHeight="1">
      <c r="A119" s="74"/>
      <c r="B119" s="74"/>
      <c r="C119" s="74"/>
      <c r="D119" s="74"/>
      <c r="E119" s="74"/>
      <c r="F119" s="74"/>
      <c r="G119" s="74"/>
      <c r="H119" s="74"/>
    </row>
    <row r="120" spans="1:8" ht="21.95" customHeight="1">
      <c r="A120" s="74"/>
      <c r="B120" s="74"/>
      <c r="C120" s="74"/>
      <c r="D120" s="74"/>
      <c r="E120" s="74"/>
      <c r="F120" s="74"/>
      <c r="G120" s="74"/>
      <c r="H120" s="74"/>
    </row>
    <row r="121" spans="1:8" ht="21.95" customHeight="1">
      <c r="A121" s="74"/>
      <c r="B121" s="74"/>
      <c r="C121" s="74"/>
      <c r="D121" s="74"/>
      <c r="E121" s="74"/>
      <c r="F121" s="74"/>
      <c r="G121" s="74"/>
      <c r="H121" s="74"/>
    </row>
    <row r="122" spans="1:8" ht="21.95" customHeight="1">
      <c r="A122" s="74"/>
      <c r="B122" s="74"/>
      <c r="C122" s="74"/>
      <c r="D122" s="74"/>
      <c r="E122" s="74"/>
      <c r="F122" s="74"/>
      <c r="G122" s="74"/>
      <c r="H122" s="74"/>
    </row>
    <row r="123" spans="1:8" ht="18" customHeight="1">
      <c r="A123" s="74"/>
      <c r="B123" s="74"/>
      <c r="C123" s="74"/>
      <c r="D123" s="74"/>
      <c r="E123" s="74"/>
      <c r="F123" s="74"/>
      <c r="G123" s="74"/>
      <c r="H123" s="74"/>
    </row>
    <row r="124" spans="1:8" ht="18" customHeight="1">
      <c r="A124" s="74"/>
      <c r="B124" s="74"/>
      <c r="C124" s="74"/>
      <c r="D124" s="74"/>
      <c r="E124" s="74"/>
      <c r="F124" s="74"/>
      <c r="G124" s="74"/>
      <c r="H124" s="74"/>
    </row>
    <row r="125" spans="1:8" ht="18" customHeight="1">
      <c r="A125" s="74"/>
      <c r="B125" s="74"/>
      <c r="C125" s="74"/>
      <c r="D125" s="74"/>
      <c r="E125" s="74"/>
      <c r="F125" s="74"/>
      <c r="G125" s="74"/>
      <c r="H125" s="74"/>
    </row>
    <row r="126" spans="1:8" ht="18" customHeight="1">
      <c r="A126" s="74"/>
      <c r="B126" s="74"/>
      <c r="C126" s="74"/>
      <c r="D126" s="74"/>
      <c r="E126" s="74"/>
      <c r="F126" s="74"/>
      <c r="G126" s="74"/>
      <c r="H126" s="74"/>
    </row>
    <row r="127" spans="1:8" ht="18" customHeight="1">
      <c r="A127" s="74"/>
      <c r="B127" s="74"/>
      <c r="C127" s="74"/>
      <c r="D127" s="74"/>
      <c r="E127" s="74"/>
      <c r="F127" s="74"/>
      <c r="G127" s="74"/>
      <c r="H127" s="74"/>
    </row>
    <row r="128" spans="1:8" ht="18" customHeight="1">
      <c r="A128" s="74"/>
      <c r="B128" s="74"/>
      <c r="C128" s="74"/>
      <c r="D128" s="74"/>
      <c r="E128" s="74"/>
      <c r="F128" s="74"/>
      <c r="G128" s="74"/>
      <c r="H128" s="74"/>
    </row>
    <row r="129" spans="1:8" ht="18" customHeight="1">
      <c r="A129" s="74"/>
      <c r="B129" s="74"/>
      <c r="C129" s="74"/>
      <c r="D129" s="74"/>
      <c r="E129" s="74"/>
      <c r="F129" s="74"/>
      <c r="G129" s="74"/>
      <c r="H129" s="74"/>
    </row>
    <row r="130" spans="1:8" ht="18" customHeight="1">
      <c r="A130" s="74"/>
      <c r="B130" s="74"/>
      <c r="C130" s="74"/>
      <c r="D130" s="74"/>
      <c r="E130" s="74"/>
      <c r="F130" s="74"/>
      <c r="G130" s="74"/>
      <c r="H130" s="74"/>
    </row>
    <row r="131" spans="1:8" ht="18" customHeight="1">
      <c r="A131" s="74"/>
      <c r="B131" s="74"/>
      <c r="C131" s="74"/>
      <c r="D131" s="74"/>
      <c r="E131" s="74"/>
      <c r="F131" s="74"/>
      <c r="G131" s="74"/>
      <c r="H131" s="74"/>
    </row>
    <row r="132" spans="1:8" ht="18" customHeight="1">
      <c r="A132" s="74"/>
      <c r="B132" s="74"/>
      <c r="C132" s="74"/>
      <c r="D132" s="74"/>
      <c r="E132" s="74"/>
      <c r="F132" s="74"/>
      <c r="G132" s="74"/>
      <c r="H132" s="74"/>
    </row>
    <row r="133" spans="1:8" ht="18" customHeight="1">
      <c r="A133" s="74"/>
      <c r="B133" s="74"/>
      <c r="C133" s="74"/>
      <c r="D133" s="74"/>
      <c r="E133" s="74"/>
      <c r="F133" s="74"/>
      <c r="G133" s="74"/>
      <c r="H133" s="74"/>
    </row>
    <row r="134" spans="1:8" ht="18" customHeight="1">
      <c r="A134" s="74"/>
      <c r="B134" s="74"/>
      <c r="C134" s="74"/>
      <c r="D134" s="74"/>
      <c r="E134" s="74"/>
      <c r="F134" s="74"/>
      <c r="G134" s="74"/>
      <c r="H134" s="74"/>
    </row>
    <row r="135" spans="1:8" ht="18" customHeight="1">
      <c r="A135" s="74"/>
      <c r="B135" s="74"/>
      <c r="C135" s="74"/>
      <c r="D135" s="74"/>
      <c r="E135" s="74"/>
      <c r="F135" s="74"/>
      <c r="G135" s="74"/>
      <c r="H135" s="74"/>
    </row>
    <row r="136" spans="1:8" ht="18" customHeight="1">
      <c r="A136" s="74"/>
      <c r="B136" s="74"/>
      <c r="C136" s="74"/>
      <c r="D136" s="74"/>
      <c r="E136" s="74"/>
      <c r="F136" s="74"/>
      <c r="G136" s="74"/>
      <c r="H136" s="74"/>
    </row>
    <row r="137" spans="1:8" ht="18" customHeight="1">
      <c r="A137" s="74"/>
      <c r="B137" s="74"/>
      <c r="C137" s="74"/>
      <c r="D137" s="74"/>
      <c r="E137" s="74"/>
      <c r="F137" s="74"/>
      <c r="G137" s="74"/>
      <c r="H137" s="74"/>
    </row>
    <row r="138" spans="1:8" ht="18" customHeight="1">
      <c r="A138" s="74"/>
      <c r="B138" s="74"/>
      <c r="C138" s="74"/>
      <c r="D138" s="74"/>
      <c r="E138" s="74"/>
      <c r="F138" s="74"/>
      <c r="G138" s="74"/>
      <c r="H138" s="74"/>
    </row>
    <row r="139" spans="1:8" ht="18" customHeight="1">
      <c r="A139" s="74"/>
      <c r="B139" s="74"/>
      <c r="C139" s="74"/>
      <c r="D139" s="74"/>
      <c r="E139" s="74"/>
      <c r="F139" s="74"/>
      <c r="G139" s="74"/>
      <c r="H139" s="74"/>
    </row>
    <row r="140" spans="1:8" ht="18" customHeight="1">
      <c r="A140" s="74"/>
      <c r="B140" s="74"/>
      <c r="C140" s="74"/>
      <c r="D140" s="74"/>
      <c r="E140" s="74"/>
      <c r="F140" s="74"/>
      <c r="G140" s="74"/>
      <c r="H140" s="74"/>
    </row>
    <row r="141" spans="1:8" ht="18" customHeight="1">
      <c r="A141" s="74"/>
      <c r="B141" s="74"/>
      <c r="C141" s="74"/>
      <c r="D141" s="74"/>
      <c r="E141" s="74"/>
      <c r="F141" s="74"/>
      <c r="G141" s="74"/>
      <c r="H141" s="74"/>
    </row>
    <row r="142" spans="1:8" ht="18" customHeight="1">
      <c r="A142" s="74"/>
      <c r="B142" s="74"/>
      <c r="C142" s="74"/>
      <c r="D142" s="74"/>
      <c r="E142" s="74"/>
      <c r="F142" s="74"/>
      <c r="G142" s="74"/>
      <c r="H142" s="74"/>
    </row>
    <row r="143" spans="1:8" ht="18" customHeight="1">
      <c r="A143" s="74"/>
      <c r="B143" s="74"/>
      <c r="C143" s="74"/>
      <c r="D143" s="74"/>
      <c r="E143" s="74"/>
      <c r="F143" s="74"/>
      <c r="G143" s="74"/>
      <c r="H143" s="74"/>
    </row>
    <row r="144" spans="1:8" ht="18" customHeight="1">
      <c r="A144" s="74"/>
      <c r="B144" s="74"/>
      <c r="C144" s="74"/>
      <c r="D144" s="74"/>
      <c r="E144" s="74"/>
      <c r="F144" s="74"/>
      <c r="G144" s="74"/>
      <c r="H144" s="74"/>
    </row>
    <row r="145" spans="1:8" ht="18" customHeight="1">
      <c r="A145" s="74"/>
      <c r="B145" s="74"/>
      <c r="C145" s="74"/>
      <c r="D145" s="74"/>
      <c r="E145" s="74"/>
      <c r="F145" s="74"/>
      <c r="G145" s="74"/>
      <c r="H145" s="74"/>
    </row>
    <row r="146" spans="1:8" ht="18" customHeight="1">
      <c r="A146" s="74"/>
      <c r="B146" s="74"/>
      <c r="C146" s="74"/>
      <c r="D146" s="74"/>
      <c r="E146" s="74"/>
      <c r="F146" s="74"/>
      <c r="G146" s="74"/>
      <c r="H146" s="74"/>
    </row>
    <row r="147" spans="1:8" ht="18" customHeight="1">
      <c r="A147" s="74"/>
      <c r="B147" s="74"/>
      <c r="C147" s="74"/>
      <c r="D147" s="74"/>
      <c r="E147" s="74"/>
      <c r="F147" s="74"/>
      <c r="G147" s="74"/>
      <c r="H147" s="74"/>
    </row>
    <row r="148" spans="1:8" ht="18" customHeight="1">
      <c r="A148" s="74"/>
      <c r="B148" s="74"/>
      <c r="C148" s="74"/>
      <c r="D148" s="74"/>
      <c r="E148" s="74"/>
      <c r="F148" s="74"/>
      <c r="G148" s="74"/>
      <c r="H148" s="74"/>
    </row>
    <row r="149" spans="1:8" ht="18" customHeight="1">
      <c r="A149" s="74"/>
      <c r="B149" s="74"/>
      <c r="C149" s="74"/>
      <c r="D149" s="74"/>
      <c r="E149" s="74"/>
      <c r="F149" s="74"/>
      <c r="G149" s="74"/>
      <c r="H149" s="74"/>
    </row>
    <row r="150" spans="1:8" ht="18" customHeight="1">
      <c r="A150" s="74"/>
      <c r="B150" s="74"/>
      <c r="C150" s="74"/>
      <c r="D150" s="74"/>
      <c r="E150" s="74"/>
      <c r="F150" s="74"/>
      <c r="G150" s="74"/>
      <c r="H150" s="74"/>
    </row>
    <row r="151" spans="1:8" ht="18" customHeight="1">
      <c r="A151" s="74"/>
      <c r="B151" s="74"/>
      <c r="C151" s="74"/>
      <c r="D151" s="74"/>
      <c r="E151" s="74"/>
      <c r="F151" s="74"/>
      <c r="G151" s="74"/>
      <c r="H151" s="74"/>
    </row>
    <row r="152" spans="1:8" ht="18" customHeight="1">
      <c r="A152" s="74"/>
      <c r="B152" s="74"/>
      <c r="C152" s="74"/>
      <c r="D152" s="74"/>
      <c r="E152" s="74"/>
      <c r="F152" s="74"/>
      <c r="G152" s="74"/>
      <c r="H152" s="74"/>
    </row>
    <row r="153" spans="1:8" ht="18" customHeight="1">
      <c r="A153" s="74"/>
      <c r="B153" s="74"/>
      <c r="C153" s="74"/>
      <c r="D153" s="74"/>
      <c r="E153" s="74"/>
      <c r="F153" s="74"/>
      <c r="G153" s="74"/>
      <c r="H153" s="74"/>
    </row>
    <row r="154" spans="1:8" ht="18" customHeight="1">
      <c r="A154" s="74"/>
      <c r="B154" s="74"/>
      <c r="C154" s="74"/>
      <c r="D154" s="74"/>
      <c r="E154" s="74"/>
      <c r="F154" s="74"/>
      <c r="G154" s="74"/>
      <c r="H154" s="74"/>
    </row>
    <row r="155" spans="1:8" ht="18" customHeight="1">
      <c r="A155" s="74"/>
      <c r="B155" s="74"/>
      <c r="C155" s="74"/>
      <c r="D155" s="74"/>
      <c r="E155" s="74"/>
      <c r="F155" s="74"/>
      <c r="G155" s="74"/>
      <c r="H155" s="74"/>
    </row>
    <row r="156" spans="1:8" ht="18" customHeight="1">
      <c r="A156" s="74"/>
      <c r="B156" s="74"/>
      <c r="C156" s="74"/>
      <c r="D156" s="74"/>
      <c r="E156" s="74"/>
      <c r="F156" s="74"/>
      <c r="G156" s="74"/>
      <c r="H156" s="74"/>
    </row>
    <row r="157" spans="1:8" ht="18" customHeight="1">
      <c r="A157" s="74"/>
      <c r="B157" s="74"/>
      <c r="C157" s="74"/>
      <c r="D157" s="74"/>
      <c r="E157" s="74"/>
      <c r="F157" s="74"/>
      <c r="G157" s="74"/>
      <c r="H157" s="74"/>
    </row>
    <row r="158" spans="1:8" ht="18" customHeight="1">
      <c r="A158" s="74"/>
      <c r="B158" s="74"/>
      <c r="C158" s="74"/>
      <c r="D158" s="74"/>
      <c r="E158" s="74"/>
      <c r="F158" s="74"/>
      <c r="G158" s="74"/>
      <c r="H158" s="74"/>
    </row>
    <row r="159" spans="1:8" ht="18" customHeight="1">
      <c r="A159" s="74"/>
      <c r="B159" s="74"/>
      <c r="C159" s="74"/>
      <c r="D159" s="74"/>
      <c r="E159" s="74"/>
      <c r="F159" s="74"/>
      <c r="G159" s="74"/>
      <c r="H159" s="74"/>
    </row>
    <row r="160" spans="1:8" ht="18" customHeight="1">
      <c r="A160" s="74"/>
      <c r="B160" s="74"/>
      <c r="C160" s="74"/>
      <c r="D160" s="74"/>
      <c r="E160" s="74"/>
      <c r="F160" s="74"/>
      <c r="G160" s="74"/>
      <c r="H160" s="74"/>
    </row>
    <row r="161" spans="1:8" ht="18" customHeight="1">
      <c r="A161" s="74"/>
      <c r="B161" s="74"/>
      <c r="C161" s="74"/>
      <c r="D161" s="74"/>
      <c r="E161" s="74"/>
      <c r="F161" s="74"/>
      <c r="G161" s="74"/>
      <c r="H161" s="74"/>
    </row>
    <row r="162" spans="1:8" ht="18" customHeight="1">
      <c r="A162" s="74"/>
      <c r="B162" s="74"/>
      <c r="C162" s="74"/>
      <c r="D162" s="74"/>
      <c r="E162" s="74"/>
      <c r="F162" s="74"/>
      <c r="G162" s="74"/>
      <c r="H162" s="74"/>
    </row>
    <row r="163" spans="1:8" ht="18" customHeight="1">
      <c r="A163" s="74"/>
      <c r="B163" s="74"/>
      <c r="C163" s="74"/>
      <c r="D163" s="74"/>
      <c r="E163" s="74"/>
      <c r="F163" s="74"/>
      <c r="G163" s="74"/>
      <c r="H163" s="74"/>
    </row>
    <row r="164" spans="1:8" ht="18" customHeight="1">
      <c r="A164" s="74"/>
      <c r="B164" s="74"/>
      <c r="C164" s="74"/>
      <c r="D164" s="74"/>
      <c r="E164" s="74"/>
      <c r="F164" s="74"/>
      <c r="G164" s="74"/>
      <c r="H164" s="74"/>
    </row>
    <row r="165" spans="1:8" ht="18" customHeight="1">
      <c r="A165" s="74"/>
      <c r="B165" s="74"/>
      <c r="C165" s="74"/>
      <c r="D165" s="74"/>
      <c r="E165" s="74"/>
      <c r="F165" s="74"/>
      <c r="G165" s="74"/>
      <c r="H165" s="74"/>
    </row>
    <row r="166" spans="1:8" ht="18" customHeight="1">
      <c r="A166" s="74"/>
      <c r="B166" s="74"/>
      <c r="C166" s="74"/>
      <c r="D166" s="74"/>
      <c r="E166" s="74"/>
      <c r="F166" s="74"/>
      <c r="G166" s="74"/>
      <c r="H166" s="74"/>
    </row>
    <row r="167" spans="1:8" ht="18" customHeight="1">
      <c r="A167" s="74"/>
      <c r="B167" s="74"/>
      <c r="C167" s="74"/>
      <c r="D167" s="74"/>
      <c r="E167" s="74"/>
      <c r="F167" s="74"/>
      <c r="G167" s="74"/>
      <c r="H167" s="74"/>
    </row>
    <row r="168" spans="1:8" ht="18" customHeight="1">
      <c r="A168" s="74"/>
      <c r="B168" s="74"/>
      <c r="C168" s="74"/>
      <c r="D168" s="74"/>
      <c r="E168" s="74"/>
      <c r="F168" s="74"/>
      <c r="G168" s="74"/>
      <c r="H168" s="74"/>
    </row>
    <row r="169" spans="1:8" ht="18" customHeight="1">
      <c r="A169" s="74"/>
      <c r="B169" s="74"/>
      <c r="C169" s="74"/>
      <c r="D169" s="74"/>
      <c r="E169" s="74"/>
      <c r="F169" s="74"/>
      <c r="G169" s="74"/>
      <c r="H169" s="74"/>
    </row>
    <row r="170" spans="1:8" ht="18" customHeight="1">
      <c r="A170" s="74"/>
      <c r="B170" s="74"/>
      <c r="C170" s="74"/>
      <c r="D170" s="74"/>
      <c r="E170" s="74"/>
      <c r="F170" s="74"/>
      <c r="G170" s="74"/>
      <c r="H170" s="74"/>
    </row>
    <row r="171" spans="1:8" ht="18" customHeight="1">
      <c r="A171" s="74"/>
      <c r="B171" s="74"/>
      <c r="C171" s="74"/>
      <c r="D171" s="74"/>
      <c r="E171" s="74"/>
      <c r="F171" s="74"/>
      <c r="G171" s="74"/>
      <c r="H171" s="74"/>
    </row>
    <row r="172" spans="1:8" ht="18" customHeight="1">
      <c r="A172" s="74"/>
      <c r="B172" s="74"/>
      <c r="C172" s="74"/>
      <c r="D172" s="74"/>
      <c r="E172" s="74"/>
      <c r="F172" s="74"/>
      <c r="G172" s="74"/>
      <c r="H172" s="74"/>
    </row>
    <row r="173" spans="1:8" ht="18" customHeight="1">
      <c r="A173" s="74"/>
      <c r="B173" s="74"/>
      <c r="C173" s="74"/>
      <c r="D173" s="74"/>
      <c r="E173" s="74"/>
      <c r="F173" s="74"/>
      <c r="G173" s="74"/>
      <c r="H173" s="74"/>
    </row>
    <row r="174" spans="1:8" ht="18" customHeight="1">
      <c r="A174" s="74"/>
      <c r="B174" s="74"/>
      <c r="C174" s="74"/>
      <c r="D174" s="74"/>
      <c r="E174" s="74"/>
      <c r="F174" s="74"/>
      <c r="G174" s="74"/>
      <c r="H174" s="74"/>
    </row>
    <row r="175" spans="1:8" ht="18" customHeight="1">
      <c r="A175" s="74"/>
      <c r="B175" s="74"/>
      <c r="C175" s="74"/>
      <c r="D175" s="74"/>
      <c r="E175" s="74"/>
      <c r="F175" s="74"/>
      <c r="G175" s="74"/>
      <c r="H175" s="74"/>
    </row>
    <row r="176" spans="1:8" ht="18" customHeight="1">
      <c r="A176" s="74"/>
      <c r="B176" s="74"/>
      <c r="C176" s="74"/>
      <c r="D176" s="74"/>
      <c r="E176" s="74"/>
      <c r="F176" s="74"/>
      <c r="G176" s="74"/>
      <c r="H176" s="74"/>
    </row>
    <row r="177" spans="1:8" ht="18" customHeight="1">
      <c r="A177" s="74"/>
      <c r="B177" s="74"/>
      <c r="C177" s="74"/>
      <c r="D177" s="74"/>
      <c r="E177" s="74"/>
      <c r="F177" s="74"/>
      <c r="G177" s="74"/>
      <c r="H177" s="74"/>
    </row>
    <row r="178" spans="1:8" ht="18" customHeight="1">
      <c r="A178" s="74"/>
      <c r="B178" s="74"/>
      <c r="C178" s="74"/>
      <c r="D178" s="74"/>
      <c r="E178" s="74"/>
      <c r="F178" s="74"/>
      <c r="G178" s="74"/>
      <c r="H178" s="74"/>
    </row>
    <row r="179" spans="1:8" ht="18" customHeight="1">
      <c r="A179" s="74"/>
      <c r="B179" s="74"/>
      <c r="C179" s="74"/>
      <c r="D179" s="74"/>
      <c r="E179" s="74"/>
      <c r="F179" s="74"/>
      <c r="G179" s="74"/>
      <c r="H179" s="74"/>
    </row>
    <row r="180" spans="1:8" ht="18" customHeight="1">
      <c r="A180" s="74"/>
      <c r="B180" s="74"/>
      <c r="C180" s="74"/>
      <c r="D180" s="74"/>
      <c r="E180" s="74"/>
      <c r="F180" s="74"/>
      <c r="G180" s="74"/>
      <c r="H180" s="74"/>
    </row>
    <row r="181" spans="1:8" ht="18" customHeight="1">
      <c r="A181" s="74"/>
      <c r="B181" s="74"/>
      <c r="C181" s="74"/>
      <c r="D181" s="74"/>
      <c r="E181" s="74"/>
      <c r="F181" s="74"/>
      <c r="G181" s="74"/>
      <c r="H181" s="74"/>
    </row>
    <row r="182" spans="1:8" ht="18" customHeight="1">
      <c r="A182" s="74"/>
      <c r="B182" s="74"/>
      <c r="C182" s="74"/>
      <c r="D182" s="74"/>
      <c r="E182" s="74"/>
      <c r="F182" s="74"/>
      <c r="G182" s="74"/>
      <c r="H182" s="74"/>
    </row>
    <row r="183" spans="1:8" ht="18" customHeight="1">
      <c r="A183" s="74"/>
      <c r="B183" s="74"/>
      <c r="C183" s="74"/>
      <c r="D183" s="74"/>
      <c r="E183" s="74"/>
      <c r="F183" s="74"/>
      <c r="G183" s="74"/>
      <c r="H183" s="74"/>
    </row>
    <row r="184" spans="1:8" ht="18" customHeight="1">
      <c r="A184" s="74"/>
      <c r="B184" s="74"/>
      <c r="C184" s="74"/>
      <c r="D184" s="74"/>
      <c r="E184" s="74"/>
      <c r="F184" s="74"/>
      <c r="G184" s="74"/>
      <c r="H184" s="74"/>
    </row>
    <row r="185" spans="1:8" ht="18" customHeight="1">
      <c r="A185" s="74"/>
      <c r="B185" s="74"/>
      <c r="C185" s="74"/>
      <c r="D185" s="74"/>
      <c r="E185" s="74"/>
      <c r="F185" s="74"/>
      <c r="G185" s="74"/>
      <c r="H185" s="74"/>
    </row>
    <row r="186" spans="1:8" ht="18" customHeight="1">
      <c r="A186" s="74"/>
      <c r="B186" s="74"/>
      <c r="C186" s="74"/>
      <c r="D186" s="74"/>
      <c r="E186" s="74"/>
      <c r="F186" s="74"/>
      <c r="G186" s="74"/>
      <c r="H186" s="74"/>
    </row>
    <row r="187" spans="1:8" ht="18" customHeight="1">
      <c r="A187" s="74"/>
      <c r="B187" s="74"/>
      <c r="C187" s="74"/>
      <c r="D187" s="74"/>
      <c r="E187" s="74"/>
      <c r="F187" s="74"/>
      <c r="G187" s="74"/>
      <c r="H187" s="74"/>
    </row>
    <row r="188" spans="1:8" ht="18" customHeight="1">
      <c r="A188" s="74"/>
      <c r="B188" s="74"/>
      <c r="C188" s="74"/>
      <c r="D188" s="74"/>
      <c r="E188" s="74"/>
      <c r="F188" s="74"/>
      <c r="G188" s="74"/>
      <c r="H188" s="74"/>
    </row>
    <row r="189" spans="1:8" ht="18" customHeight="1">
      <c r="A189" s="74"/>
      <c r="B189" s="74"/>
      <c r="C189" s="74"/>
      <c r="D189" s="74"/>
      <c r="E189" s="74"/>
      <c r="F189" s="74"/>
      <c r="G189" s="74"/>
      <c r="H189" s="74"/>
    </row>
    <row r="190" spans="1:8" ht="18" customHeight="1">
      <c r="A190" s="74"/>
      <c r="B190" s="74"/>
      <c r="C190" s="74"/>
      <c r="D190" s="74"/>
      <c r="E190" s="74"/>
      <c r="F190" s="74"/>
      <c r="G190" s="74"/>
      <c r="H190" s="74"/>
    </row>
    <row r="191" spans="1:8" ht="18" customHeight="1">
      <c r="A191" s="74"/>
      <c r="B191" s="74"/>
      <c r="C191" s="74"/>
      <c r="D191" s="74"/>
      <c r="E191" s="74"/>
      <c r="F191" s="74"/>
      <c r="G191" s="74"/>
      <c r="H191" s="74"/>
    </row>
    <row r="192" spans="1:8" ht="18" customHeight="1">
      <c r="A192" s="74"/>
      <c r="B192" s="74"/>
      <c r="C192" s="74"/>
      <c r="D192" s="74"/>
      <c r="E192" s="74"/>
      <c r="F192" s="74"/>
      <c r="G192" s="74"/>
      <c r="H192" s="74"/>
    </row>
    <row r="193" spans="1:8" ht="18" customHeight="1">
      <c r="A193" s="74"/>
      <c r="B193" s="74"/>
      <c r="C193" s="74"/>
      <c r="D193" s="74"/>
      <c r="E193" s="74"/>
      <c r="F193" s="74"/>
      <c r="G193" s="74"/>
      <c r="H193" s="74"/>
    </row>
    <row r="194" spans="1:8" ht="18" customHeight="1">
      <c r="A194" s="74"/>
      <c r="B194" s="74"/>
      <c r="C194" s="74"/>
      <c r="D194" s="74"/>
      <c r="E194" s="74"/>
      <c r="F194" s="74"/>
      <c r="G194" s="74"/>
      <c r="H194" s="74"/>
    </row>
    <row r="195" spans="1:8" ht="18" customHeight="1">
      <c r="A195" s="74"/>
      <c r="B195" s="74"/>
      <c r="C195" s="74"/>
      <c r="D195" s="74"/>
      <c r="E195" s="74"/>
      <c r="F195" s="74"/>
      <c r="G195" s="74"/>
      <c r="H195" s="74"/>
    </row>
    <row r="196" spans="1:8" ht="18" customHeight="1">
      <c r="A196" s="74"/>
      <c r="B196" s="74"/>
      <c r="C196" s="74"/>
      <c r="D196" s="74"/>
      <c r="E196" s="74"/>
      <c r="F196" s="74"/>
      <c r="G196" s="74"/>
      <c r="H196" s="74"/>
    </row>
    <row r="197" spans="1:8" ht="18" customHeight="1">
      <c r="A197" s="74"/>
      <c r="B197" s="74"/>
      <c r="C197" s="74"/>
      <c r="D197" s="74"/>
      <c r="E197" s="74"/>
      <c r="F197" s="74"/>
      <c r="G197" s="74"/>
      <c r="H197" s="74"/>
    </row>
    <row r="198" spans="1:8" ht="18" customHeight="1">
      <c r="A198" s="74"/>
      <c r="B198" s="74"/>
      <c r="C198" s="74"/>
      <c r="D198" s="74"/>
      <c r="E198" s="74"/>
      <c r="F198" s="74"/>
      <c r="G198" s="74"/>
      <c r="H198" s="74"/>
    </row>
    <row r="199" spans="1:8" ht="18" customHeight="1">
      <c r="A199" s="74"/>
      <c r="B199" s="74"/>
      <c r="C199" s="74"/>
      <c r="D199" s="74"/>
      <c r="E199" s="74"/>
      <c r="F199" s="74"/>
      <c r="G199" s="74"/>
      <c r="H199" s="74"/>
    </row>
    <row r="200" spans="1:8" ht="18" customHeight="1">
      <c r="A200" s="74"/>
      <c r="B200" s="74"/>
      <c r="C200" s="74"/>
      <c r="D200" s="74"/>
      <c r="E200" s="74"/>
      <c r="F200" s="74"/>
      <c r="G200" s="74"/>
      <c r="H200" s="74"/>
    </row>
    <row r="201" spans="1:8" ht="18" customHeight="1">
      <c r="A201" s="74"/>
      <c r="B201" s="74"/>
      <c r="C201" s="74"/>
      <c r="D201" s="74"/>
      <c r="E201" s="74"/>
      <c r="F201" s="74"/>
      <c r="G201" s="74"/>
      <c r="H201" s="74"/>
    </row>
    <row r="202" spans="1:8" ht="18" customHeight="1">
      <c r="A202" s="74"/>
      <c r="B202" s="74"/>
      <c r="C202" s="74"/>
      <c r="D202" s="74"/>
      <c r="E202" s="74"/>
      <c r="F202" s="74"/>
      <c r="G202" s="74"/>
      <c r="H202" s="74"/>
    </row>
    <row r="203" spans="1:8" ht="18" customHeight="1">
      <c r="A203" s="74"/>
      <c r="B203" s="74"/>
      <c r="C203" s="74"/>
      <c r="D203" s="74"/>
      <c r="E203" s="74"/>
      <c r="F203" s="74"/>
      <c r="G203" s="74"/>
      <c r="H203" s="74"/>
    </row>
    <row r="204" spans="1:8" ht="18" customHeight="1">
      <c r="A204" s="74"/>
      <c r="B204" s="74"/>
      <c r="C204" s="74"/>
      <c r="D204" s="74"/>
      <c r="E204" s="74"/>
      <c r="F204" s="74"/>
      <c r="G204" s="74"/>
      <c r="H204" s="74"/>
    </row>
    <row r="205" spans="1:8" ht="18" customHeight="1">
      <c r="A205" s="74"/>
      <c r="B205" s="74"/>
      <c r="C205" s="74"/>
      <c r="D205" s="74"/>
      <c r="E205" s="74"/>
      <c r="F205" s="74"/>
      <c r="G205" s="74"/>
      <c r="H205" s="74"/>
    </row>
    <row r="206" spans="1:8" ht="18" customHeight="1">
      <c r="A206" s="74"/>
      <c r="B206" s="74"/>
      <c r="C206" s="74"/>
      <c r="D206" s="74"/>
      <c r="E206" s="74"/>
      <c r="F206" s="74"/>
      <c r="G206" s="74"/>
      <c r="H206" s="74"/>
    </row>
    <row r="207" spans="1:8" ht="18" customHeight="1">
      <c r="A207" s="74"/>
      <c r="B207" s="74"/>
      <c r="C207" s="74"/>
      <c r="D207" s="74"/>
      <c r="E207" s="74"/>
      <c r="F207" s="74"/>
      <c r="G207" s="74"/>
      <c r="H207" s="74"/>
    </row>
    <row r="208" spans="1:8" ht="18" customHeight="1">
      <c r="A208" s="74"/>
      <c r="B208" s="74"/>
      <c r="C208" s="74"/>
      <c r="D208" s="74"/>
      <c r="E208" s="74"/>
      <c r="F208" s="74"/>
      <c r="G208" s="74"/>
      <c r="H208" s="74"/>
    </row>
    <row r="209" spans="1:8" ht="18" customHeight="1">
      <c r="A209" s="74"/>
      <c r="B209" s="74"/>
      <c r="C209" s="74"/>
      <c r="D209" s="74"/>
      <c r="E209" s="74"/>
      <c r="F209" s="74"/>
      <c r="G209" s="74"/>
      <c r="H209" s="74"/>
    </row>
    <row r="210" spans="1:8" ht="18" customHeight="1">
      <c r="A210" s="74"/>
      <c r="B210" s="74"/>
      <c r="C210" s="74"/>
      <c r="D210" s="74"/>
      <c r="E210" s="74"/>
      <c r="F210" s="74"/>
      <c r="G210" s="74"/>
      <c r="H210" s="74"/>
    </row>
    <row r="211" spans="1:8" ht="18" customHeight="1">
      <c r="A211" s="74"/>
      <c r="B211" s="74"/>
      <c r="C211" s="74"/>
      <c r="D211" s="74"/>
      <c r="E211" s="74"/>
      <c r="F211" s="74"/>
      <c r="G211" s="74"/>
      <c r="H211" s="74"/>
    </row>
    <row r="212" spans="1:8" ht="18" customHeight="1">
      <c r="A212" s="74"/>
      <c r="B212" s="74"/>
      <c r="C212" s="74"/>
      <c r="D212" s="74"/>
      <c r="E212" s="74"/>
      <c r="F212" s="74"/>
      <c r="G212" s="74"/>
      <c r="H212" s="74"/>
    </row>
    <row r="213" spans="1:8" ht="18" customHeight="1">
      <c r="A213" s="74"/>
      <c r="B213" s="74"/>
      <c r="C213" s="74"/>
      <c r="D213" s="74"/>
      <c r="E213" s="74"/>
      <c r="F213" s="74"/>
      <c r="G213" s="74"/>
      <c r="H213" s="74"/>
    </row>
    <row r="214" spans="1:8" ht="18" customHeight="1">
      <c r="A214" s="74"/>
      <c r="B214" s="74"/>
      <c r="C214" s="74"/>
      <c r="D214" s="74"/>
      <c r="E214" s="74"/>
      <c r="F214" s="74"/>
      <c r="G214" s="74"/>
      <c r="H214" s="74"/>
    </row>
    <row r="215" spans="1:8" ht="18" customHeight="1">
      <c r="A215" s="74"/>
      <c r="B215" s="74"/>
      <c r="C215" s="74"/>
      <c r="D215" s="74"/>
      <c r="E215" s="74"/>
      <c r="F215" s="74"/>
      <c r="G215" s="74"/>
      <c r="H215" s="74"/>
    </row>
    <row r="216" spans="1:8" ht="18" customHeight="1">
      <c r="A216" s="74"/>
      <c r="B216" s="74"/>
      <c r="C216" s="74"/>
      <c r="D216" s="74"/>
      <c r="E216" s="74"/>
      <c r="F216" s="74"/>
      <c r="G216" s="74"/>
      <c r="H216" s="74"/>
    </row>
    <row r="217" spans="1:8" ht="18" customHeight="1">
      <c r="A217" s="74"/>
      <c r="B217" s="74"/>
      <c r="C217" s="74"/>
      <c r="D217" s="74"/>
      <c r="E217" s="74"/>
      <c r="F217" s="74"/>
      <c r="G217" s="74"/>
      <c r="H217" s="74"/>
    </row>
    <row r="218" spans="1:8" ht="18" customHeight="1">
      <c r="A218" s="74"/>
      <c r="B218" s="74"/>
      <c r="C218" s="74"/>
      <c r="D218" s="74"/>
      <c r="E218" s="74"/>
      <c r="F218" s="74"/>
      <c r="G218" s="74"/>
      <c r="H218" s="74"/>
    </row>
    <row r="219" spans="1:8" ht="18" customHeight="1">
      <c r="A219" s="74"/>
      <c r="B219" s="74"/>
      <c r="C219" s="74"/>
      <c r="D219" s="74"/>
      <c r="E219" s="74"/>
      <c r="F219" s="74"/>
      <c r="G219" s="74"/>
      <c r="H219" s="74"/>
    </row>
    <row r="220" spans="1:8" ht="18" customHeight="1">
      <c r="A220" s="74"/>
      <c r="B220" s="74"/>
      <c r="C220" s="74"/>
      <c r="D220" s="74"/>
      <c r="E220" s="74"/>
      <c r="F220" s="74"/>
      <c r="G220" s="74"/>
      <c r="H220" s="74"/>
    </row>
    <row r="221" spans="1:8" ht="18" customHeight="1">
      <c r="A221" s="74"/>
      <c r="B221" s="74"/>
      <c r="C221" s="74"/>
      <c r="D221" s="74"/>
      <c r="E221" s="74"/>
      <c r="F221" s="74"/>
      <c r="G221" s="74"/>
      <c r="H221" s="74"/>
    </row>
    <row r="222" spans="1:8" ht="18" customHeight="1">
      <c r="A222" s="74"/>
      <c r="B222" s="74"/>
      <c r="C222" s="74"/>
      <c r="D222" s="74"/>
      <c r="E222" s="74"/>
      <c r="F222" s="74"/>
      <c r="G222" s="74"/>
      <c r="H222" s="74"/>
    </row>
    <row r="223" spans="1:8" ht="18" customHeight="1">
      <c r="A223" s="74"/>
      <c r="B223" s="74"/>
      <c r="C223" s="74"/>
      <c r="D223" s="74"/>
      <c r="E223" s="74"/>
      <c r="F223" s="74"/>
      <c r="G223" s="74"/>
      <c r="H223" s="74"/>
    </row>
    <row r="224" spans="1:8" ht="18" customHeight="1">
      <c r="A224" s="74"/>
      <c r="B224" s="74"/>
      <c r="C224" s="74"/>
      <c r="D224" s="74"/>
      <c r="E224" s="74"/>
      <c r="F224" s="74"/>
      <c r="G224" s="74"/>
      <c r="H224" s="74"/>
    </row>
    <row r="225" spans="1:8" ht="18" customHeight="1">
      <c r="A225" s="74"/>
      <c r="B225" s="74"/>
      <c r="C225" s="74"/>
      <c r="D225" s="74"/>
      <c r="E225" s="74"/>
      <c r="F225" s="74"/>
      <c r="G225" s="74"/>
      <c r="H225" s="74"/>
    </row>
    <row r="226" spans="1:8" ht="18" customHeight="1">
      <c r="A226" s="74"/>
      <c r="B226" s="74"/>
      <c r="C226" s="74"/>
      <c r="D226" s="74"/>
      <c r="E226" s="74"/>
      <c r="F226" s="74"/>
      <c r="G226" s="74"/>
      <c r="H226" s="74"/>
    </row>
    <row r="227" spans="1:8" ht="18" customHeight="1">
      <c r="A227" s="74"/>
      <c r="B227" s="74"/>
      <c r="C227" s="74"/>
      <c r="D227" s="74"/>
      <c r="E227" s="74"/>
      <c r="F227" s="74"/>
      <c r="G227" s="74"/>
      <c r="H227" s="74"/>
    </row>
    <row r="228" spans="1:8" ht="18" customHeight="1">
      <c r="A228" s="74"/>
      <c r="B228" s="74"/>
      <c r="C228" s="74"/>
      <c r="D228" s="74"/>
      <c r="E228" s="74"/>
      <c r="F228" s="74"/>
      <c r="G228" s="74"/>
      <c r="H228" s="74"/>
    </row>
    <row r="229" spans="1:8" ht="18" customHeight="1">
      <c r="A229" s="74"/>
      <c r="B229" s="74"/>
      <c r="C229" s="74"/>
      <c r="D229" s="74"/>
      <c r="E229" s="74"/>
      <c r="F229" s="74"/>
      <c r="G229" s="74"/>
      <c r="H229" s="74"/>
    </row>
    <row r="230" spans="1:8" ht="18" customHeight="1">
      <c r="A230" s="74"/>
      <c r="B230" s="74"/>
      <c r="C230" s="74"/>
      <c r="D230" s="74"/>
      <c r="E230" s="74"/>
      <c r="F230" s="74"/>
      <c r="G230" s="74"/>
      <c r="H230" s="74"/>
    </row>
    <row r="231" spans="1:8" ht="18" customHeight="1">
      <c r="A231" s="74"/>
      <c r="B231" s="74"/>
      <c r="C231" s="74"/>
      <c r="D231" s="74"/>
      <c r="E231" s="74"/>
      <c r="F231" s="74"/>
      <c r="G231" s="74"/>
      <c r="H231" s="74"/>
    </row>
    <row r="232" spans="1:8" ht="18" customHeight="1">
      <c r="A232" s="74"/>
      <c r="B232" s="74"/>
      <c r="C232" s="74"/>
      <c r="D232" s="74"/>
      <c r="E232" s="74"/>
      <c r="F232" s="74"/>
      <c r="G232" s="74"/>
      <c r="H232" s="74"/>
    </row>
    <row r="233" spans="1:8" ht="18" customHeight="1">
      <c r="A233" s="74"/>
      <c r="B233" s="74"/>
      <c r="C233" s="74"/>
      <c r="D233" s="74"/>
      <c r="E233" s="74"/>
      <c r="F233" s="74"/>
      <c r="G233" s="74"/>
      <c r="H233" s="74"/>
    </row>
    <row r="234" spans="1:8" ht="18" customHeight="1">
      <c r="A234" s="74"/>
      <c r="B234" s="74"/>
      <c r="C234" s="74"/>
      <c r="D234" s="74"/>
      <c r="E234" s="74"/>
      <c r="F234" s="74"/>
      <c r="G234" s="74"/>
      <c r="H234" s="74"/>
    </row>
    <row r="235" spans="1:8" ht="18" customHeight="1">
      <c r="A235" s="74"/>
      <c r="B235" s="74"/>
      <c r="C235" s="74"/>
      <c r="D235" s="74"/>
      <c r="E235" s="74"/>
      <c r="F235" s="74"/>
      <c r="G235" s="74"/>
      <c r="H235" s="74"/>
    </row>
    <row r="236" spans="1:8" ht="18" customHeight="1">
      <c r="A236" s="74"/>
      <c r="B236" s="74"/>
      <c r="C236" s="74"/>
      <c r="D236" s="74"/>
      <c r="E236" s="74"/>
      <c r="F236" s="74"/>
      <c r="G236" s="74"/>
      <c r="H236" s="74"/>
    </row>
    <row r="237" spans="1:8" ht="18" customHeight="1">
      <c r="A237" s="74"/>
      <c r="B237" s="74"/>
      <c r="C237" s="74"/>
      <c r="D237" s="74"/>
      <c r="E237" s="74"/>
      <c r="F237" s="74"/>
      <c r="G237" s="74"/>
      <c r="H237" s="74"/>
    </row>
    <row r="238" spans="1:8" ht="18" customHeight="1">
      <c r="A238" s="74"/>
      <c r="B238" s="74"/>
      <c r="C238" s="74"/>
      <c r="D238" s="74"/>
      <c r="E238" s="74"/>
      <c r="F238" s="74"/>
      <c r="G238" s="74"/>
      <c r="H238" s="74"/>
    </row>
    <row r="239" spans="1:8" ht="18" customHeight="1">
      <c r="A239" s="74"/>
      <c r="B239" s="74"/>
      <c r="C239" s="74"/>
      <c r="D239" s="74"/>
      <c r="E239" s="74"/>
      <c r="F239" s="74"/>
      <c r="G239" s="74"/>
      <c r="H239" s="74"/>
    </row>
    <row r="240" spans="1:8" ht="18" customHeight="1">
      <c r="A240" s="74"/>
      <c r="B240" s="74"/>
      <c r="C240" s="74"/>
      <c r="D240" s="74"/>
      <c r="E240" s="74"/>
      <c r="F240" s="74"/>
      <c r="G240" s="74"/>
      <c r="H240" s="74"/>
    </row>
    <row r="241" spans="1:8" ht="18" customHeight="1">
      <c r="A241" s="74"/>
      <c r="B241" s="74"/>
      <c r="C241" s="74"/>
      <c r="D241" s="74"/>
      <c r="E241" s="74"/>
      <c r="F241" s="74"/>
      <c r="G241" s="74"/>
      <c r="H241" s="74"/>
    </row>
    <row r="242" spans="1:8" ht="18" customHeight="1">
      <c r="A242" s="74"/>
      <c r="B242" s="74"/>
      <c r="C242" s="74"/>
      <c r="D242" s="74"/>
      <c r="E242" s="74"/>
      <c r="F242" s="74"/>
      <c r="G242" s="74"/>
      <c r="H242" s="74"/>
    </row>
    <row r="243" spans="1:8" ht="18" customHeight="1">
      <c r="A243" s="74"/>
      <c r="B243" s="74"/>
      <c r="C243" s="74"/>
      <c r="D243" s="74"/>
      <c r="E243" s="74"/>
      <c r="F243" s="74"/>
      <c r="G243" s="74"/>
      <c r="H243" s="74"/>
    </row>
    <row r="244" spans="1:8" ht="18" customHeight="1">
      <c r="A244" s="74"/>
      <c r="B244" s="74"/>
      <c r="C244" s="74"/>
      <c r="D244" s="74"/>
      <c r="E244" s="74"/>
      <c r="F244" s="74"/>
      <c r="G244" s="74"/>
      <c r="H244" s="74"/>
    </row>
    <row r="245" spans="1:8" ht="18" customHeight="1">
      <c r="A245" s="74"/>
      <c r="B245" s="74"/>
      <c r="C245" s="74"/>
      <c r="D245" s="74"/>
      <c r="E245" s="74"/>
      <c r="F245" s="74"/>
      <c r="G245" s="74"/>
      <c r="H245" s="74"/>
    </row>
    <row r="246" spans="1:8" ht="18" customHeight="1">
      <c r="A246" s="74"/>
      <c r="B246" s="74"/>
      <c r="C246" s="74"/>
      <c r="D246" s="74"/>
      <c r="E246" s="74"/>
      <c r="F246" s="74"/>
      <c r="G246" s="74"/>
      <c r="H246" s="74"/>
    </row>
    <row r="247" spans="1:8" ht="18" customHeight="1">
      <c r="A247" s="74"/>
      <c r="B247" s="74"/>
      <c r="C247" s="74"/>
      <c r="D247" s="74"/>
      <c r="E247" s="74"/>
      <c r="F247" s="74"/>
      <c r="G247" s="74"/>
      <c r="H247" s="74"/>
    </row>
    <row r="248" spans="1:8" ht="18" customHeight="1">
      <c r="A248" s="74"/>
      <c r="B248" s="74"/>
      <c r="C248" s="74"/>
      <c r="D248" s="74"/>
      <c r="E248" s="74"/>
      <c r="F248" s="74"/>
      <c r="G248" s="74"/>
      <c r="H248" s="74"/>
    </row>
    <row r="249" spans="1:8" ht="18" customHeight="1">
      <c r="A249" s="74"/>
      <c r="B249" s="74"/>
      <c r="C249" s="74"/>
      <c r="D249" s="74"/>
      <c r="E249" s="74"/>
      <c r="F249" s="74"/>
      <c r="G249" s="74"/>
      <c r="H249" s="74"/>
    </row>
    <row r="250" spans="1:8" ht="18" customHeight="1">
      <c r="A250" s="74"/>
      <c r="B250" s="74"/>
      <c r="C250" s="74"/>
      <c r="D250" s="74"/>
      <c r="E250" s="74"/>
      <c r="F250" s="74"/>
      <c r="G250" s="74"/>
      <c r="H250" s="74"/>
    </row>
    <row r="251" spans="1:8" ht="18" customHeight="1">
      <c r="A251" s="74"/>
      <c r="B251" s="74"/>
      <c r="C251" s="74"/>
      <c r="D251" s="74"/>
      <c r="E251" s="74"/>
      <c r="F251" s="74"/>
      <c r="G251" s="74"/>
      <c r="H251" s="74"/>
    </row>
    <row r="252" spans="1:8" ht="18" customHeight="1">
      <c r="A252" s="74"/>
      <c r="B252" s="74"/>
      <c r="C252" s="74"/>
      <c r="D252" s="74"/>
      <c r="E252" s="74"/>
      <c r="F252" s="74"/>
      <c r="G252" s="74"/>
      <c r="H252" s="74"/>
    </row>
    <row r="253" spans="1:8" ht="18" customHeight="1">
      <c r="A253" s="74"/>
      <c r="B253" s="74"/>
      <c r="C253" s="74"/>
      <c r="D253" s="74"/>
      <c r="E253" s="74"/>
      <c r="F253" s="74"/>
      <c r="G253" s="74"/>
      <c r="H253" s="74"/>
    </row>
    <row r="254" spans="1:8" ht="18" customHeight="1">
      <c r="A254" s="74"/>
      <c r="B254" s="74"/>
      <c r="C254" s="74"/>
      <c r="D254" s="74"/>
      <c r="E254" s="74"/>
      <c r="F254" s="74"/>
      <c r="G254" s="74"/>
      <c r="H254" s="74"/>
    </row>
    <row r="255" spans="1:8" ht="18" customHeight="1">
      <c r="A255" s="74"/>
      <c r="B255" s="74"/>
      <c r="C255" s="74"/>
      <c r="D255" s="74"/>
      <c r="E255" s="74"/>
      <c r="F255" s="74"/>
      <c r="G255" s="74"/>
      <c r="H255" s="74"/>
    </row>
    <row r="256" spans="1:8" ht="18" customHeight="1">
      <c r="A256" s="74"/>
      <c r="B256" s="74"/>
      <c r="C256" s="74"/>
      <c r="D256" s="74"/>
      <c r="E256" s="74"/>
      <c r="F256" s="74"/>
      <c r="G256" s="74"/>
      <c r="H256" s="74"/>
    </row>
    <row r="257" spans="1:8" ht="18" customHeight="1">
      <c r="A257" s="74"/>
      <c r="B257" s="74"/>
      <c r="C257" s="74"/>
      <c r="D257" s="74"/>
      <c r="E257" s="74"/>
      <c r="F257" s="74"/>
      <c r="G257" s="74"/>
      <c r="H257" s="74"/>
    </row>
    <row r="258" spans="1:8" ht="18" customHeight="1">
      <c r="A258" s="74"/>
      <c r="B258" s="74"/>
      <c r="C258" s="74"/>
      <c r="D258" s="74"/>
      <c r="E258" s="74"/>
      <c r="F258" s="74"/>
      <c r="G258" s="74"/>
      <c r="H258" s="74"/>
    </row>
    <row r="259" spans="1:8" ht="18" customHeight="1">
      <c r="A259" s="74"/>
      <c r="B259" s="74"/>
      <c r="C259" s="74"/>
      <c r="D259" s="74"/>
      <c r="E259" s="74"/>
      <c r="F259" s="74"/>
      <c r="G259" s="74"/>
      <c r="H259" s="74"/>
    </row>
    <row r="260" spans="1:8" ht="18" customHeight="1">
      <c r="A260" s="74"/>
      <c r="B260" s="74"/>
      <c r="C260" s="74"/>
      <c r="D260" s="74"/>
      <c r="E260" s="74"/>
      <c r="F260" s="74"/>
      <c r="G260" s="74"/>
      <c r="H260" s="74"/>
    </row>
    <row r="261" spans="1:8" ht="18" customHeight="1">
      <c r="A261" s="74"/>
      <c r="B261" s="74"/>
      <c r="C261" s="74"/>
      <c r="D261" s="74"/>
      <c r="E261" s="74"/>
      <c r="F261" s="74"/>
      <c r="G261" s="74"/>
      <c r="H261" s="74"/>
    </row>
    <row r="262" spans="1:8" ht="18" customHeight="1">
      <c r="A262" s="74"/>
      <c r="B262" s="74"/>
      <c r="C262" s="74"/>
      <c r="D262" s="74"/>
      <c r="E262" s="74"/>
      <c r="F262" s="74"/>
      <c r="G262" s="74"/>
      <c r="H262" s="74"/>
    </row>
    <row r="263" spans="1:8" ht="18" customHeight="1">
      <c r="A263" s="74"/>
      <c r="B263" s="74"/>
      <c r="C263" s="74"/>
      <c r="D263" s="74"/>
      <c r="E263" s="74"/>
      <c r="F263" s="74"/>
      <c r="G263" s="74"/>
      <c r="H263" s="74"/>
    </row>
    <row r="264" spans="1:8" ht="18" customHeight="1">
      <c r="A264" s="74"/>
      <c r="B264" s="74"/>
      <c r="C264" s="74"/>
      <c r="D264" s="74"/>
      <c r="E264" s="74"/>
      <c r="F264" s="74"/>
      <c r="G264" s="74"/>
      <c r="H264" s="74"/>
    </row>
    <row r="265" spans="1:8" ht="18" customHeight="1">
      <c r="A265" s="74"/>
      <c r="B265" s="74"/>
      <c r="C265" s="74"/>
      <c r="D265" s="74"/>
      <c r="E265" s="74"/>
      <c r="F265" s="74"/>
      <c r="G265" s="74"/>
      <c r="H265" s="74"/>
    </row>
    <row r="266" spans="1:8" ht="18" customHeight="1">
      <c r="A266" s="74"/>
      <c r="B266" s="74"/>
      <c r="C266" s="74"/>
      <c r="D266" s="74"/>
      <c r="E266" s="74"/>
      <c r="F266" s="74"/>
      <c r="G266" s="74"/>
      <c r="H266" s="74"/>
    </row>
    <row r="267" spans="1:8" ht="18" customHeight="1">
      <c r="A267" s="74"/>
      <c r="B267" s="74"/>
      <c r="C267" s="74"/>
      <c r="D267" s="74"/>
      <c r="E267" s="74"/>
      <c r="F267" s="74"/>
      <c r="G267" s="74"/>
      <c r="H267" s="74"/>
    </row>
    <row r="268" spans="1:8" ht="18" customHeight="1">
      <c r="A268" s="74"/>
      <c r="B268" s="74"/>
      <c r="C268" s="74"/>
      <c r="D268" s="74"/>
      <c r="E268" s="74"/>
      <c r="F268" s="74"/>
      <c r="G268" s="74"/>
      <c r="H268" s="74"/>
    </row>
    <row r="269" spans="1:8" ht="18" customHeight="1">
      <c r="A269" s="74"/>
      <c r="B269" s="74"/>
      <c r="C269" s="74"/>
      <c r="D269" s="74"/>
      <c r="E269" s="74"/>
      <c r="F269" s="74"/>
      <c r="G269" s="74"/>
      <c r="H269" s="74"/>
    </row>
    <row r="270" spans="1:8" ht="18" customHeight="1">
      <c r="A270" s="74"/>
      <c r="B270" s="74"/>
      <c r="C270" s="74"/>
      <c r="D270" s="74"/>
      <c r="E270" s="74"/>
      <c r="F270" s="74"/>
      <c r="G270" s="74"/>
      <c r="H270" s="74"/>
    </row>
    <row r="271" spans="1:8" ht="18" customHeight="1">
      <c r="A271" s="74"/>
      <c r="B271" s="74"/>
      <c r="C271" s="74"/>
      <c r="D271" s="74"/>
      <c r="E271" s="74"/>
      <c r="F271" s="74"/>
      <c r="G271" s="74"/>
      <c r="H271" s="74"/>
    </row>
    <row r="272" spans="1:8" ht="18" customHeight="1">
      <c r="A272" s="74"/>
      <c r="B272" s="74"/>
      <c r="C272" s="74"/>
      <c r="D272" s="74"/>
      <c r="E272" s="74"/>
      <c r="F272" s="74"/>
      <c r="G272" s="74"/>
      <c r="H272" s="74"/>
    </row>
    <row r="273" spans="1:8" ht="18" customHeight="1">
      <c r="A273" s="74"/>
      <c r="B273" s="74"/>
      <c r="C273" s="74"/>
      <c r="D273" s="74"/>
      <c r="E273" s="74"/>
      <c r="F273" s="74"/>
      <c r="G273" s="74"/>
      <c r="H273" s="74"/>
    </row>
    <row r="274" spans="1:8" ht="18" customHeight="1">
      <c r="A274" s="74"/>
      <c r="B274" s="74"/>
      <c r="C274" s="74"/>
      <c r="D274" s="74"/>
      <c r="E274" s="74"/>
      <c r="F274" s="74"/>
      <c r="G274" s="74"/>
      <c r="H274" s="74"/>
    </row>
    <row r="275" spans="1:8" ht="18" customHeight="1">
      <c r="A275" s="74"/>
      <c r="B275" s="74"/>
      <c r="C275" s="74"/>
      <c r="D275" s="74"/>
      <c r="E275" s="74"/>
      <c r="F275" s="74"/>
      <c r="G275" s="74"/>
      <c r="H275" s="74"/>
    </row>
    <row r="276" spans="1:8" ht="18" customHeight="1">
      <c r="A276" s="74"/>
      <c r="B276" s="74"/>
      <c r="C276" s="74"/>
      <c r="D276" s="74"/>
      <c r="E276" s="74"/>
      <c r="F276" s="74"/>
      <c r="G276" s="74"/>
      <c r="H276" s="74"/>
    </row>
    <row r="277" spans="1:8" ht="18" customHeight="1">
      <c r="A277" s="74"/>
      <c r="B277" s="74"/>
      <c r="C277" s="74"/>
      <c r="D277" s="74"/>
      <c r="E277" s="74"/>
      <c r="F277" s="74"/>
      <c r="G277" s="74"/>
      <c r="H277" s="74"/>
    </row>
    <row r="278" spans="1:8" ht="18" customHeight="1">
      <c r="A278" s="74"/>
      <c r="B278" s="74"/>
      <c r="C278" s="74"/>
      <c r="D278" s="74"/>
      <c r="E278" s="74"/>
      <c r="F278" s="74"/>
      <c r="G278" s="74"/>
      <c r="H278" s="74"/>
    </row>
    <row r="279" spans="1:8" ht="18" customHeight="1">
      <c r="A279" s="74"/>
      <c r="B279" s="74"/>
      <c r="C279" s="74"/>
      <c r="D279" s="74"/>
      <c r="E279" s="74"/>
      <c r="F279" s="74"/>
      <c r="G279" s="74"/>
      <c r="H279" s="74"/>
    </row>
    <row r="280" spans="1:8" ht="18" customHeight="1">
      <c r="A280" s="74"/>
      <c r="B280" s="74"/>
      <c r="C280" s="74"/>
      <c r="D280" s="74"/>
      <c r="E280" s="74"/>
      <c r="F280" s="74"/>
      <c r="G280" s="74"/>
      <c r="H280" s="74"/>
    </row>
    <row r="281" spans="1:8" ht="18" customHeight="1">
      <c r="A281" s="74"/>
      <c r="B281" s="74"/>
      <c r="C281" s="74"/>
      <c r="D281" s="74"/>
      <c r="E281" s="74"/>
      <c r="F281" s="74"/>
      <c r="G281" s="74"/>
      <c r="H281" s="74"/>
    </row>
    <row r="282" spans="1:8" ht="18" customHeight="1">
      <c r="A282" s="74"/>
      <c r="B282" s="74"/>
      <c r="C282" s="74"/>
      <c r="D282" s="74"/>
      <c r="E282" s="74"/>
      <c r="F282" s="74"/>
      <c r="G282" s="74"/>
      <c r="H282" s="74"/>
    </row>
    <row r="283" spans="1:8" ht="18" customHeight="1">
      <c r="A283" s="74"/>
      <c r="B283" s="74"/>
      <c r="C283" s="74"/>
      <c r="D283" s="74"/>
      <c r="E283" s="74"/>
      <c r="F283" s="74"/>
      <c r="G283" s="74"/>
      <c r="H283" s="74"/>
    </row>
    <row r="284" spans="1:8" ht="18" customHeight="1">
      <c r="A284" s="74"/>
      <c r="B284" s="74"/>
      <c r="C284" s="74"/>
      <c r="D284" s="74"/>
      <c r="E284" s="74"/>
      <c r="F284" s="74"/>
      <c r="G284" s="74"/>
      <c r="H284" s="74"/>
    </row>
    <row r="285" spans="1:8" ht="18" customHeight="1">
      <c r="A285" s="74"/>
      <c r="B285" s="74"/>
      <c r="C285" s="74"/>
      <c r="D285" s="74"/>
      <c r="E285" s="74"/>
      <c r="F285" s="74"/>
      <c r="G285" s="74"/>
      <c r="H285" s="74"/>
    </row>
    <row r="286" spans="1:8" ht="18" customHeight="1">
      <c r="A286" s="74"/>
      <c r="B286" s="74"/>
      <c r="C286" s="74"/>
      <c r="D286" s="74"/>
      <c r="E286" s="74"/>
      <c r="F286" s="74"/>
      <c r="G286" s="74"/>
      <c r="H286" s="74"/>
    </row>
    <row r="287" spans="1:8" ht="18" customHeight="1">
      <c r="A287" s="74"/>
      <c r="B287" s="74"/>
      <c r="C287" s="74"/>
      <c r="D287" s="74"/>
      <c r="E287" s="74"/>
      <c r="F287" s="74"/>
      <c r="G287" s="74"/>
      <c r="H287" s="74"/>
    </row>
    <row r="288" spans="1:8" ht="18" customHeight="1">
      <c r="A288" s="74"/>
      <c r="B288" s="74"/>
      <c r="C288" s="74"/>
      <c r="D288" s="74"/>
      <c r="E288" s="74"/>
      <c r="F288" s="74"/>
      <c r="G288" s="74"/>
      <c r="H288" s="74"/>
    </row>
    <row r="289" spans="1:8" ht="18" customHeight="1">
      <c r="A289" s="74"/>
      <c r="B289" s="74"/>
      <c r="C289" s="74"/>
      <c r="D289" s="74"/>
      <c r="E289" s="74"/>
      <c r="F289" s="74"/>
      <c r="G289" s="74"/>
      <c r="H289" s="74"/>
    </row>
    <row r="290" spans="1:8" ht="18" customHeight="1">
      <c r="A290" s="74"/>
      <c r="B290" s="74"/>
      <c r="C290" s="74"/>
      <c r="D290" s="74"/>
      <c r="E290" s="74"/>
      <c r="F290" s="74"/>
      <c r="G290" s="74"/>
      <c r="H290" s="74"/>
    </row>
    <row r="291" spans="1:8" ht="18" customHeight="1">
      <c r="A291" s="74"/>
      <c r="B291" s="74"/>
      <c r="C291" s="74"/>
      <c r="D291" s="74"/>
      <c r="E291" s="74"/>
      <c r="F291" s="74"/>
      <c r="G291" s="74"/>
      <c r="H291" s="74"/>
    </row>
    <row r="292" spans="1:8" ht="18" customHeight="1">
      <c r="A292" s="74"/>
      <c r="B292" s="74"/>
      <c r="C292" s="74"/>
      <c r="D292" s="74"/>
      <c r="E292" s="74"/>
      <c r="F292" s="74"/>
      <c r="G292" s="74"/>
      <c r="H292" s="74"/>
    </row>
    <row r="293" spans="1:8" ht="18" customHeight="1">
      <c r="A293" s="74"/>
      <c r="B293" s="74"/>
      <c r="C293" s="74"/>
      <c r="D293" s="74"/>
      <c r="E293" s="74"/>
      <c r="F293" s="74"/>
      <c r="G293" s="74"/>
      <c r="H293" s="74"/>
    </row>
    <row r="294" spans="1:8" ht="18" customHeight="1">
      <c r="A294" s="74"/>
      <c r="B294" s="74"/>
      <c r="C294" s="74"/>
      <c r="D294" s="74"/>
      <c r="E294" s="74"/>
      <c r="F294" s="74"/>
      <c r="G294" s="74"/>
      <c r="H294" s="74"/>
    </row>
    <row r="295" spans="1:8" ht="18" customHeight="1">
      <c r="A295" s="74"/>
      <c r="B295" s="74"/>
      <c r="C295" s="74"/>
      <c r="D295" s="74"/>
      <c r="E295" s="74"/>
      <c r="F295" s="74"/>
      <c r="G295" s="74"/>
      <c r="H295" s="74"/>
    </row>
    <row r="296" spans="1:8" ht="18" customHeight="1">
      <c r="A296" s="74"/>
      <c r="B296" s="74"/>
      <c r="C296" s="74"/>
      <c r="D296" s="74"/>
      <c r="E296" s="74"/>
      <c r="F296" s="74"/>
      <c r="G296" s="74"/>
      <c r="H296" s="74"/>
    </row>
    <row r="297" spans="1:8" ht="18" customHeight="1">
      <c r="A297" s="74"/>
      <c r="B297" s="74"/>
      <c r="C297" s="74"/>
      <c r="D297" s="74"/>
      <c r="E297" s="74"/>
      <c r="F297" s="74"/>
      <c r="G297" s="74"/>
      <c r="H297" s="74"/>
    </row>
    <row r="298" spans="1:8" ht="18" customHeight="1">
      <c r="A298" s="74"/>
      <c r="B298" s="74"/>
      <c r="C298" s="74"/>
      <c r="D298" s="74"/>
      <c r="E298" s="74"/>
      <c r="F298" s="74"/>
      <c r="G298" s="74"/>
      <c r="H298" s="74"/>
    </row>
    <row r="299" spans="1:8" ht="18" customHeight="1">
      <c r="A299" s="74"/>
      <c r="B299" s="74"/>
      <c r="C299" s="74"/>
      <c r="D299" s="74"/>
      <c r="E299" s="74"/>
      <c r="F299" s="74"/>
      <c r="G299" s="74"/>
      <c r="H299" s="74"/>
    </row>
    <row r="300" spans="1:8" ht="18" customHeight="1">
      <c r="A300" s="74"/>
      <c r="B300" s="74"/>
      <c r="C300" s="74"/>
      <c r="D300" s="74"/>
      <c r="E300" s="74"/>
      <c r="F300" s="74"/>
      <c r="G300" s="74"/>
      <c r="H300" s="74"/>
    </row>
    <row r="301" spans="1:8" ht="18" customHeight="1">
      <c r="A301" s="74"/>
      <c r="B301" s="74"/>
      <c r="C301" s="74"/>
      <c r="D301" s="74"/>
      <c r="E301" s="74"/>
      <c r="F301" s="74"/>
      <c r="G301" s="74"/>
      <c r="H301" s="74"/>
    </row>
    <row r="302" spans="1:8" ht="18" customHeight="1">
      <c r="A302" s="74"/>
      <c r="B302" s="74"/>
      <c r="C302" s="74"/>
      <c r="D302" s="74"/>
      <c r="E302" s="74"/>
      <c r="F302" s="74"/>
      <c r="G302" s="74"/>
      <c r="H302" s="74"/>
    </row>
    <row r="303" spans="1:8" ht="18" customHeight="1">
      <c r="A303" s="74"/>
      <c r="B303" s="74"/>
      <c r="C303" s="74"/>
      <c r="D303" s="74"/>
      <c r="E303" s="74"/>
      <c r="F303" s="74"/>
      <c r="G303" s="74"/>
      <c r="H303" s="74"/>
    </row>
    <row r="304" spans="1:8" ht="18" customHeight="1">
      <c r="A304" s="74"/>
      <c r="B304" s="74"/>
      <c r="C304" s="74"/>
      <c r="D304" s="74"/>
      <c r="E304" s="74"/>
      <c r="F304" s="74"/>
      <c r="G304" s="74"/>
      <c r="H304" s="74"/>
    </row>
    <row r="305" spans="1:8" ht="18" customHeight="1">
      <c r="A305" s="74"/>
      <c r="B305" s="74"/>
      <c r="C305" s="74"/>
      <c r="D305" s="74"/>
      <c r="E305" s="74"/>
      <c r="F305" s="74"/>
      <c r="G305" s="74"/>
      <c r="H305" s="74"/>
    </row>
    <row r="306" spans="1:8" ht="18" customHeight="1">
      <c r="A306" s="74"/>
      <c r="B306" s="74"/>
      <c r="C306" s="74"/>
      <c r="D306" s="74"/>
      <c r="E306" s="74"/>
      <c r="F306" s="74"/>
      <c r="G306" s="74"/>
      <c r="H306" s="74"/>
    </row>
    <row r="307" spans="1:8" ht="18" customHeight="1">
      <c r="A307" s="74"/>
      <c r="B307" s="74"/>
      <c r="C307" s="74"/>
      <c r="D307" s="74"/>
      <c r="E307" s="74"/>
      <c r="F307" s="74"/>
      <c r="G307" s="74"/>
      <c r="H307" s="74"/>
    </row>
    <row r="308" spans="1:8" ht="18" customHeight="1">
      <c r="A308" s="74"/>
      <c r="B308" s="74"/>
      <c r="C308" s="74"/>
      <c r="D308" s="74"/>
      <c r="E308" s="74"/>
      <c r="F308" s="74"/>
      <c r="G308" s="74"/>
      <c r="H308" s="74"/>
    </row>
    <row r="309" spans="1:8" ht="18" customHeight="1">
      <c r="A309" s="74"/>
      <c r="B309" s="74"/>
      <c r="C309" s="74"/>
      <c r="D309" s="74"/>
      <c r="E309" s="74"/>
      <c r="F309" s="74"/>
      <c r="G309" s="74"/>
      <c r="H309" s="74"/>
    </row>
    <row r="310" spans="1:8" ht="18" customHeight="1">
      <c r="A310" s="74"/>
      <c r="B310" s="74"/>
      <c r="C310" s="74"/>
      <c r="D310" s="74"/>
      <c r="E310" s="74"/>
      <c r="F310" s="74"/>
      <c r="G310" s="74"/>
      <c r="H310" s="74"/>
    </row>
    <row r="311" spans="1:8" ht="18" customHeight="1">
      <c r="A311" s="74"/>
      <c r="B311" s="74"/>
      <c r="C311" s="74"/>
      <c r="D311" s="74"/>
      <c r="E311" s="74"/>
      <c r="F311" s="74"/>
      <c r="G311" s="74"/>
      <c r="H311" s="74"/>
    </row>
    <row r="312" spans="1:8" ht="18" customHeight="1">
      <c r="A312" s="74"/>
      <c r="B312" s="74"/>
      <c r="C312" s="74"/>
      <c r="D312" s="74"/>
      <c r="E312" s="74"/>
      <c r="F312" s="74"/>
      <c r="G312" s="74"/>
      <c r="H312" s="74"/>
    </row>
    <row r="313" spans="1:8" ht="18" customHeight="1">
      <c r="A313" s="74"/>
      <c r="B313" s="74"/>
      <c r="C313" s="74"/>
      <c r="D313" s="74"/>
      <c r="E313" s="74"/>
      <c r="F313" s="74"/>
      <c r="G313" s="74"/>
      <c r="H313" s="74"/>
    </row>
    <row r="314" spans="1:8" ht="18" customHeight="1">
      <c r="A314" s="74"/>
      <c r="B314" s="74"/>
      <c r="C314" s="74"/>
      <c r="D314" s="74"/>
      <c r="E314" s="74"/>
      <c r="F314" s="74"/>
      <c r="G314" s="74"/>
      <c r="H314" s="74"/>
    </row>
    <row r="315" spans="1:8" ht="18" customHeight="1">
      <c r="A315" s="74"/>
      <c r="B315" s="74"/>
      <c r="C315" s="74"/>
      <c r="D315" s="74"/>
      <c r="E315" s="74"/>
      <c r="F315" s="74"/>
      <c r="G315" s="74"/>
      <c r="H315" s="74"/>
    </row>
    <row r="316" spans="1:8" ht="18" customHeight="1">
      <c r="A316" s="74"/>
      <c r="B316" s="74"/>
      <c r="C316" s="74"/>
      <c r="D316" s="74"/>
      <c r="E316" s="74"/>
      <c r="F316" s="74"/>
      <c r="G316" s="74"/>
      <c r="H316" s="74"/>
    </row>
    <row r="317" spans="1:8" ht="18" customHeight="1">
      <c r="A317" s="74"/>
      <c r="B317" s="74"/>
      <c r="C317" s="74"/>
      <c r="D317" s="74"/>
      <c r="E317" s="74"/>
      <c r="F317" s="74"/>
      <c r="G317" s="74"/>
      <c r="H317" s="74"/>
    </row>
    <row r="318" spans="1:8" ht="18" customHeight="1">
      <c r="A318" s="74"/>
      <c r="B318" s="74"/>
      <c r="C318" s="74"/>
      <c r="D318" s="74"/>
      <c r="E318" s="74"/>
      <c r="F318" s="74"/>
      <c r="G318" s="74"/>
      <c r="H318" s="74"/>
    </row>
    <row r="319" spans="1:8" ht="18" customHeight="1">
      <c r="A319" s="74"/>
      <c r="B319" s="74"/>
      <c r="C319" s="74"/>
      <c r="D319" s="74"/>
      <c r="E319" s="74"/>
      <c r="F319" s="74"/>
      <c r="G319" s="74"/>
      <c r="H319" s="74"/>
    </row>
    <row r="320" spans="1:8" ht="18" customHeight="1">
      <c r="A320" s="74"/>
      <c r="B320" s="74"/>
      <c r="C320" s="74"/>
      <c r="D320" s="74"/>
      <c r="E320" s="74"/>
      <c r="F320" s="74"/>
      <c r="G320" s="74"/>
      <c r="H320" s="74"/>
    </row>
    <row r="321" spans="1:8" ht="18" customHeight="1">
      <c r="A321" s="74"/>
      <c r="B321" s="74"/>
      <c r="C321" s="74"/>
      <c r="D321" s="74"/>
      <c r="E321" s="74"/>
      <c r="F321" s="74"/>
      <c r="G321" s="74"/>
      <c r="H321" s="74"/>
    </row>
    <row r="322" spans="1:8" ht="18" customHeight="1">
      <c r="A322" s="74"/>
      <c r="B322" s="74"/>
      <c r="C322" s="74"/>
      <c r="D322" s="74"/>
      <c r="E322" s="74"/>
      <c r="F322" s="74"/>
      <c r="G322" s="74"/>
      <c r="H322" s="74"/>
    </row>
    <row r="323" spans="1:8" ht="18" customHeight="1">
      <c r="A323" s="74"/>
      <c r="B323" s="74"/>
      <c r="C323" s="74"/>
      <c r="D323" s="74"/>
      <c r="E323" s="74"/>
      <c r="F323" s="74"/>
      <c r="G323" s="74"/>
      <c r="H323" s="74"/>
    </row>
    <row r="324" spans="1:8" ht="18" customHeight="1">
      <c r="A324" s="74"/>
      <c r="B324" s="74"/>
      <c r="C324" s="74"/>
      <c r="D324" s="74"/>
      <c r="E324" s="74"/>
      <c r="F324" s="74"/>
      <c r="G324" s="74"/>
      <c r="H324" s="74"/>
    </row>
    <row r="325" spans="1:8" ht="18" customHeight="1">
      <c r="A325" s="74"/>
      <c r="B325" s="74"/>
      <c r="C325" s="74"/>
      <c r="D325" s="74"/>
      <c r="E325" s="74"/>
      <c r="F325" s="74"/>
      <c r="G325" s="74"/>
      <c r="H325" s="74"/>
    </row>
    <row r="326" spans="1:8" ht="18" customHeight="1">
      <c r="A326" s="74"/>
      <c r="B326" s="74"/>
      <c r="C326" s="74"/>
      <c r="D326" s="74"/>
      <c r="E326" s="74"/>
      <c r="F326" s="74"/>
      <c r="G326" s="74"/>
      <c r="H326" s="74"/>
    </row>
    <row r="327" spans="1:8" ht="18" customHeight="1">
      <c r="A327" s="74"/>
      <c r="B327" s="74"/>
      <c r="C327" s="74"/>
      <c r="D327" s="74"/>
      <c r="E327" s="74"/>
      <c r="F327" s="74"/>
      <c r="G327" s="74"/>
      <c r="H327" s="74"/>
    </row>
    <row r="328" spans="1:8" ht="18" customHeight="1">
      <c r="A328" s="74"/>
      <c r="B328" s="74"/>
      <c r="C328" s="74"/>
      <c r="D328" s="74"/>
      <c r="E328" s="74"/>
      <c r="F328" s="74"/>
      <c r="G328" s="74"/>
      <c r="H328" s="74"/>
    </row>
    <row r="329" spans="1:8" ht="18" customHeight="1">
      <c r="A329" s="74"/>
      <c r="B329" s="74"/>
      <c r="C329" s="74"/>
      <c r="D329" s="74"/>
      <c r="E329" s="74"/>
      <c r="F329" s="74"/>
      <c r="G329" s="74"/>
      <c r="H329" s="74"/>
    </row>
    <row r="330" spans="1:8" ht="18" customHeight="1">
      <c r="A330" s="74"/>
      <c r="B330" s="74"/>
      <c r="C330" s="74"/>
      <c r="D330" s="74"/>
      <c r="E330" s="74"/>
      <c r="F330" s="74"/>
      <c r="G330" s="74"/>
      <c r="H330" s="74"/>
    </row>
    <row r="331" spans="1:8" ht="18" customHeight="1">
      <c r="A331" s="74"/>
      <c r="B331" s="74"/>
      <c r="C331" s="74"/>
      <c r="D331" s="74"/>
      <c r="E331" s="74"/>
      <c r="F331" s="74"/>
      <c r="G331" s="74"/>
      <c r="H331" s="74"/>
    </row>
    <row r="332" spans="1:8" ht="18" customHeight="1">
      <c r="A332" s="74"/>
      <c r="B332" s="74"/>
      <c r="C332" s="74"/>
      <c r="D332" s="74"/>
      <c r="E332" s="74"/>
      <c r="F332" s="74"/>
      <c r="G332" s="74"/>
      <c r="H332" s="74"/>
    </row>
    <row r="333" spans="1:8" ht="18" customHeight="1">
      <c r="A333" s="74"/>
      <c r="B333" s="74"/>
      <c r="C333" s="74"/>
      <c r="D333" s="74"/>
      <c r="E333" s="74"/>
      <c r="F333" s="74"/>
      <c r="G333" s="74"/>
      <c r="H333" s="74"/>
    </row>
    <row r="334" spans="1:8" ht="18" customHeight="1">
      <c r="A334" s="74"/>
      <c r="B334" s="74"/>
      <c r="C334" s="74"/>
      <c r="D334" s="74"/>
      <c r="E334" s="74"/>
      <c r="F334" s="74"/>
      <c r="G334" s="74"/>
      <c r="H334" s="74"/>
    </row>
    <row r="335" spans="1:8" ht="18" customHeight="1">
      <c r="A335" s="74"/>
      <c r="B335" s="74"/>
      <c r="C335" s="74"/>
      <c r="D335" s="74"/>
      <c r="E335" s="74"/>
      <c r="F335" s="74"/>
      <c r="G335" s="74"/>
      <c r="H335" s="74"/>
    </row>
    <row r="336" spans="1:8" ht="18" customHeight="1">
      <c r="A336" s="74"/>
      <c r="B336" s="74"/>
      <c r="C336" s="74"/>
      <c r="D336" s="74"/>
      <c r="E336" s="74"/>
      <c r="F336" s="74"/>
      <c r="G336" s="74"/>
      <c r="H336" s="74"/>
    </row>
    <row r="337" spans="1:8" ht="18" customHeight="1">
      <c r="A337" s="74"/>
      <c r="B337" s="74"/>
      <c r="C337" s="74"/>
      <c r="D337" s="74"/>
      <c r="E337" s="74"/>
      <c r="F337" s="74"/>
      <c r="G337" s="74"/>
      <c r="H337" s="74"/>
    </row>
    <row r="338" spans="1:8" ht="18" customHeight="1">
      <c r="A338" s="74"/>
      <c r="B338" s="74"/>
      <c r="C338" s="74"/>
      <c r="D338" s="74"/>
      <c r="E338" s="74"/>
      <c r="F338" s="74"/>
      <c r="G338" s="74"/>
      <c r="H338" s="74"/>
    </row>
    <row r="339" spans="1:8" ht="18" customHeight="1">
      <c r="A339" s="74"/>
      <c r="B339" s="74"/>
      <c r="C339" s="74"/>
      <c r="D339" s="74"/>
      <c r="E339" s="74"/>
      <c r="F339" s="74"/>
      <c r="G339" s="74"/>
      <c r="H339" s="74"/>
    </row>
    <row r="340" spans="1:8" ht="18" customHeight="1">
      <c r="A340" s="74"/>
      <c r="B340" s="74"/>
      <c r="C340" s="74"/>
      <c r="D340" s="74"/>
      <c r="E340" s="74"/>
      <c r="F340" s="74"/>
      <c r="G340" s="74"/>
      <c r="H340" s="74"/>
    </row>
    <row r="341" spans="1:8" ht="18" customHeight="1">
      <c r="A341" s="74"/>
      <c r="B341" s="74"/>
      <c r="C341" s="74"/>
      <c r="D341" s="74"/>
      <c r="E341" s="74"/>
      <c r="F341" s="74"/>
      <c r="G341" s="74"/>
      <c r="H341" s="74"/>
    </row>
    <row r="342" spans="1:8" ht="18" customHeight="1">
      <c r="A342" s="74"/>
      <c r="B342" s="74"/>
      <c r="C342" s="74"/>
      <c r="D342" s="74"/>
      <c r="E342" s="74"/>
      <c r="F342" s="74"/>
      <c r="G342" s="74"/>
      <c r="H342" s="74"/>
    </row>
    <row r="343" spans="1:8" ht="18" customHeight="1">
      <c r="A343" s="74"/>
      <c r="B343" s="74"/>
      <c r="C343" s="74"/>
      <c r="D343" s="74"/>
      <c r="E343" s="74"/>
      <c r="F343" s="74"/>
      <c r="G343" s="74"/>
      <c r="H343" s="74"/>
    </row>
    <row r="344" spans="1:8" ht="18" customHeight="1">
      <c r="A344" s="74"/>
      <c r="B344" s="74"/>
      <c r="C344" s="74"/>
      <c r="D344" s="74"/>
      <c r="E344" s="74"/>
      <c r="F344" s="74"/>
      <c r="G344" s="74"/>
      <c r="H344" s="74"/>
    </row>
    <row r="345" spans="1:8" ht="18" customHeight="1">
      <c r="A345" s="74"/>
      <c r="B345" s="74"/>
      <c r="C345" s="74"/>
      <c r="D345" s="74"/>
      <c r="E345" s="74"/>
      <c r="F345" s="74"/>
      <c r="G345" s="74"/>
      <c r="H345" s="74"/>
    </row>
    <row r="346" spans="1:8" ht="18" customHeight="1">
      <c r="A346" s="74"/>
      <c r="B346" s="74"/>
      <c r="C346" s="74"/>
      <c r="D346" s="74"/>
      <c r="E346" s="74"/>
      <c r="F346" s="74"/>
      <c r="G346" s="74"/>
      <c r="H346" s="74"/>
    </row>
    <row r="347" spans="1:8" ht="18" customHeight="1">
      <c r="A347" s="74"/>
      <c r="B347" s="74"/>
      <c r="C347" s="74"/>
      <c r="D347" s="74"/>
      <c r="E347" s="74"/>
      <c r="F347" s="74"/>
      <c r="G347" s="74"/>
      <c r="H347" s="74"/>
    </row>
    <row r="348" spans="1:8" ht="18" customHeight="1">
      <c r="A348" s="74"/>
      <c r="B348" s="74"/>
      <c r="C348" s="74"/>
      <c r="D348" s="74"/>
      <c r="E348" s="74"/>
      <c r="F348" s="74"/>
      <c r="G348" s="74"/>
      <c r="H348" s="74"/>
    </row>
    <row r="349" spans="1:8" ht="18" customHeight="1">
      <c r="A349" s="74"/>
      <c r="B349" s="74"/>
      <c r="C349" s="74"/>
      <c r="D349" s="74"/>
      <c r="E349" s="74"/>
      <c r="F349" s="74"/>
      <c r="G349" s="74"/>
      <c r="H349" s="74"/>
    </row>
    <row r="350" spans="1:8" ht="18" customHeight="1">
      <c r="A350" s="74"/>
      <c r="B350" s="74"/>
      <c r="C350" s="74"/>
      <c r="D350" s="74"/>
      <c r="E350" s="74"/>
      <c r="F350" s="74"/>
      <c r="G350" s="74"/>
      <c r="H350" s="74"/>
    </row>
    <row r="351" spans="1:8" ht="18" customHeight="1">
      <c r="A351" s="74"/>
      <c r="B351" s="74"/>
      <c r="C351" s="74"/>
      <c r="D351" s="74"/>
      <c r="E351" s="74"/>
      <c r="F351" s="74"/>
      <c r="G351" s="74"/>
      <c r="H351" s="74"/>
    </row>
    <row r="352" spans="1:8" ht="18" customHeight="1">
      <c r="A352" s="74"/>
      <c r="B352" s="74"/>
      <c r="C352" s="74"/>
      <c r="D352" s="74"/>
      <c r="E352" s="74"/>
      <c r="F352" s="74"/>
      <c r="G352" s="74"/>
      <c r="H352" s="74"/>
    </row>
    <row r="353" spans="1:8" ht="18" customHeight="1">
      <c r="A353" s="74"/>
      <c r="B353" s="74"/>
      <c r="C353" s="74"/>
      <c r="D353" s="74"/>
      <c r="E353" s="74"/>
      <c r="F353" s="74"/>
      <c r="G353" s="74"/>
      <c r="H353" s="74"/>
    </row>
    <row r="354" spans="1:8" ht="18" customHeight="1">
      <c r="A354" s="74"/>
      <c r="B354" s="74"/>
      <c r="C354" s="74"/>
      <c r="D354" s="74"/>
      <c r="E354" s="74"/>
      <c r="F354" s="74"/>
      <c r="G354" s="74"/>
      <c r="H354" s="74"/>
    </row>
    <row r="355" spans="1:8" ht="18" customHeight="1">
      <c r="A355" s="74"/>
      <c r="B355" s="74"/>
      <c r="C355" s="74"/>
      <c r="D355" s="74"/>
      <c r="E355" s="74"/>
      <c r="F355" s="74"/>
      <c r="G355" s="74"/>
      <c r="H355" s="74"/>
    </row>
    <row r="356" spans="1:8" ht="18" customHeight="1">
      <c r="A356" s="74"/>
      <c r="B356" s="74"/>
      <c r="C356" s="74"/>
      <c r="D356" s="74"/>
      <c r="E356" s="74"/>
      <c r="F356" s="74"/>
      <c r="G356" s="74"/>
      <c r="H356" s="74"/>
    </row>
    <row r="357" spans="1:8" ht="18" customHeight="1">
      <c r="A357" s="74"/>
      <c r="B357" s="74"/>
      <c r="C357" s="74"/>
      <c r="D357" s="74"/>
      <c r="E357" s="74"/>
      <c r="F357" s="74"/>
      <c r="G357" s="74"/>
      <c r="H357" s="74"/>
    </row>
    <row r="358" spans="1:8" ht="18" customHeight="1">
      <c r="A358" s="74"/>
      <c r="B358" s="74"/>
      <c r="C358" s="74"/>
      <c r="D358" s="74"/>
      <c r="E358" s="74"/>
      <c r="F358" s="74"/>
      <c r="G358" s="74"/>
      <c r="H358" s="74"/>
    </row>
    <row r="359" spans="1:8" ht="18" customHeight="1">
      <c r="A359" s="74"/>
      <c r="B359" s="74"/>
      <c r="C359" s="74"/>
      <c r="D359" s="74"/>
      <c r="E359" s="74"/>
      <c r="F359" s="74"/>
      <c r="G359" s="74"/>
      <c r="H359" s="74"/>
    </row>
    <row r="360" spans="1:8" ht="18" customHeight="1">
      <c r="A360" s="74"/>
      <c r="B360" s="74"/>
      <c r="C360" s="74"/>
      <c r="D360" s="74"/>
      <c r="E360" s="74"/>
      <c r="F360" s="74"/>
      <c r="G360" s="74"/>
      <c r="H360" s="74"/>
    </row>
    <row r="361" spans="1:8" ht="18" customHeight="1">
      <c r="A361" s="74"/>
      <c r="B361" s="74"/>
      <c r="C361" s="74"/>
      <c r="D361" s="74"/>
      <c r="E361" s="74"/>
      <c r="F361" s="74"/>
      <c r="G361" s="74"/>
      <c r="H361" s="74"/>
    </row>
    <row r="362" spans="1:8" ht="18" customHeight="1">
      <c r="A362" s="74"/>
      <c r="B362" s="74"/>
      <c r="C362" s="74"/>
      <c r="D362" s="74"/>
      <c r="E362" s="74"/>
      <c r="F362" s="74"/>
      <c r="G362" s="74"/>
      <c r="H362" s="74"/>
    </row>
    <row r="363" spans="1:8" ht="18" customHeight="1">
      <c r="A363" s="74"/>
      <c r="B363" s="74"/>
      <c r="C363" s="74"/>
      <c r="D363" s="74"/>
      <c r="E363" s="74"/>
      <c r="F363" s="74"/>
      <c r="G363" s="74"/>
      <c r="H363" s="74"/>
    </row>
    <row r="364" spans="1:8" ht="18" customHeight="1">
      <c r="A364" s="74"/>
      <c r="B364" s="74"/>
      <c r="C364" s="74"/>
      <c r="D364" s="74"/>
      <c r="E364" s="74"/>
      <c r="F364" s="74"/>
      <c r="G364" s="74"/>
      <c r="H364" s="74"/>
    </row>
    <row r="365" spans="1:8" ht="18" customHeight="1">
      <c r="A365" s="74"/>
      <c r="B365" s="74"/>
      <c r="C365" s="74"/>
      <c r="D365" s="74"/>
      <c r="E365" s="74"/>
      <c r="F365" s="74"/>
      <c r="G365" s="74"/>
      <c r="H365" s="74"/>
    </row>
    <row r="366" spans="1:8" ht="18" customHeight="1">
      <c r="A366" s="74"/>
      <c r="B366" s="74"/>
      <c r="C366" s="74"/>
      <c r="D366" s="74"/>
      <c r="E366" s="74"/>
      <c r="F366" s="74"/>
      <c r="G366" s="74"/>
      <c r="H366" s="74"/>
    </row>
    <row r="367" spans="1:8" ht="18" customHeight="1">
      <c r="A367" s="74"/>
      <c r="B367" s="74"/>
      <c r="C367" s="74"/>
      <c r="D367" s="74"/>
      <c r="E367" s="74"/>
      <c r="F367" s="74"/>
      <c r="G367" s="74"/>
      <c r="H367" s="74"/>
    </row>
  </sheetData>
  <mergeCells count="28">
    <mergeCell ref="A1:H1"/>
    <mergeCell ref="A2:C2"/>
    <mergeCell ref="D2:F2"/>
    <mergeCell ref="A3:C3"/>
    <mergeCell ref="D3:D4"/>
    <mergeCell ref="E3:E4"/>
    <mergeCell ref="F3:F4"/>
    <mergeCell ref="G3:H4"/>
    <mergeCell ref="A43:C43"/>
    <mergeCell ref="A5:C5"/>
    <mergeCell ref="B6:C6"/>
    <mergeCell ref="B14:C14"/>
    <mergeCell ref="A20:C20"/>
    <mergeCell ref="B21:C21"/>
    <mergeCell ref="A23:C23"/>
    <mergeCell ref="B24:C24"/>
    <mergeCell ref="A29:C29"/>
    <mergeCell ref="B30:C30"/>
    <mergeCell ref="A35:C35"/>
    <mergeCell ref="B36:C36"/>
    <mergeCell ref="B63:C63"/>
    <mergeCell ref="A83:C83"/>
    <mergeCell ref="B44:C44"/>
    <mergeCell ref="A50:C50"/>
    <mergeCell ref="B51:C51"/>
    <mergeCell ref="A55:C55"/>
    <mergeCell ref="B56:C56"/>
    <mergeCell ref="B58:C58"/>
  </mergeCells>
  <phoneticPr fontId="3" type="noConversion"/>
  <pageMargins left="0.35433070866141736" right="0.31496062992125984" top="1.0236220472440944" bottom="0.82677165354330717" header="0.51181102362204722" footer="0.31496062992125984"/>
  <pageSetup paperSize="9" scale="71" orientation="portrait" r:id="rId1"/>
  <headerFooter alignWithMargins="0"/>
  <rowBreaks count="1" manualBreakCount="1">
    <brk id="22" max="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3"/>
  </sheetPr>
  <dimension ref="A2:AZ11"/>
  <sheetViews>
    <sheetView showZeros="0" zoomScaleNormal="100" zoomScaleSheetLayoutView="100" workbookViewId="0">
      <pane xSplit="1" ySplit="6" topLeftCell="B7" activePane="bottomRight" state="frozen"/>
      <selection activeCell="M23" sqref="M23"/>
      <selection pane="topRight" activeCell="M23" sqref="M23"/>
      <selection pane="bottomLeft" activeCell="M23" sqref="M23"/>
      <selection pane="bottomRight" activeCell="M23" sqref="M23"/>
    </sheetView>
  </sheetViews>
  <sheetFormatPr defaultRowHeight="14.25"/>
  <cols>
    <col min="1" max="1" width="15.75" style="133" customWidth="1"/>
    <col min="2" max="2" width="11.25" style="134" customWidth="1"/>
    <col min="3" max="3" width="12.125" style="134" customWidth="1"/>
    <col min="4" max="4" width="8.5" style="134" customWidth="1"/>
    <col min="5" max="5" width="12.75" style="134" customWidth="1"/>
    <col min="6" max="6" width="11.5" style="134" customWidth="1"/>
    <col min="7" max="7" width="12.75" style="134" customWidth="1"/>
    <col min="8" max="9" width="9.75" style="134" customWidth="1"/>
    <col min="10" max="12" width="9.25" style="134" customWidth="1"/>
    <col min="13" max="14" width="9.25" style="133" customWidth="1"/>
    <col min="15" max="15" width="11.125" style="133" customWidth="1"/>
    <col min="16" max="16" width="10.875" style="133" customWidth="1"/>
    <col min="17" max="17" width="12.125" style="133" customWidth="1"/>
    <col min="18" max="18" width="9.5" style="133" customWidth="1"/>
    <col min="19" max="21" width="9.625" style="133" customWidth="1"/>
    <col min="22" max="22" width="9.375" style="133" customWidth="1"/>
    <col min="23" max="23" width="11.5" style="133" customWidth="1"/>
    <col min="24" max="24" width="13.5" style="133" customWidth="1"/>
    <col min="25" max="27" width="11.5" style="133" customWidth="1"/>
    <col min="28" max="31" width="10.5" style="133" customWidth="1"/>
    <col min="32" max="35" width="9.625" style="133" customWidth="1"/>
    <col min="36" max="39" width="8.875" style="133" customWidth="1"/>
    <col min="40" max="40" width="12.375" style="133" customWidth="1"/>
    <col min="41" max="41" width="16.125" style="133" customWidth="1"/>
    <col min="42" max="43" width="9.75" style="133" customWidth="1"/>
    <col min="44" max="44" width="9.25" style="133" customWidth="1"/>
    <col min="45" max="45" width="8.625" style="133" customWidth="1"/>
    <col min="46" max="46" width="9.5" style="133" customWidth="1"/>
    <col min="47" max="47" width="10.5" style="133" customWidth="1"/>
    <col min="48" max="48" width="13.375" style="220" customWidth="1"/>
    <col min="49" max="49" width="3.125" style="220" customWidth="1"/>
    <col min="50" max="50" width="13.625" customWidth="1"/>
    <col min="51" max="51" width="11.375" customWidth="1"/>
    <col min="52" max="52" width="8.5" style="133" customWidth="1"/>
    <col min="53" max="16384" width="9" style="133"/>
  </cols>
  <sheetData>
    <row r="2" spans="1:52" ht="25.5" customHeight="1">
      <c r="A2" s="468" t="s">
        <v>183</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132"/>
    </row>
    <row r="3" spans="1:52" ht="28.5" customHeight="1">
      <c r="C3" s="135"/>
      <c r="H3" s="136" t="s">
        <v>184</v>
      </c>
      <c r="T3" s="136" t="s">
        <v>184</v>
      </c>
      <c r="AH3" s="136" t="s">
        <v>184</v>
      </c>
      <c r="AU3" s="136" t="s">
        <v>184</v>
      </c>
      <c r="AV3" s="136"/>
      <c r="AW3" s="137"/>
      <c r="AX3" s="136" t="s">
        <v>184</v>
      </c>
    </row>
    <row r="4" spans="1:52" s="147" customFormat="1" ht="20.100000000000001" customHeight="1">
      <c r="A4" s="138" t="s">
        <v>185</v>
      </c>
      <c r="B4" s="139" t="s">
        <v>186</v>
      </c>
      <c r="C4" s="140"/>
      <c r="D4" s="140"/>
      <c r="E4" s="140"/>
      <c r="F4" s="140"/>
      <c r="G4" s="140"/>
      <c r="H4" s="140"/>
      <c r="I4" s="140"/>
      <c r="J4" s="140"/>
      <c r="K4" s="140"/>
      <c r="L4" s="140"/>
      <c r="M4" s="141"/>
      <c r="N4" s="141"/>
      <c r="O4" s="141"/>
      <c r="P4" s="142"/>
      <c r="Q4" s="143" t="s">
        <v>44</v>
      </c>
      <c r="R4" s="144" t="s">
        <v>187</v>
      </c>
      <c r="S4" s="141"/>
      <c r="T4" s="141"/>
      <c r="U4" s="141"/>
      <c r="V4" s="142"/>
      <c r="W4" s="469" t="s">
        <v>188</v>
      </c>
      <c r="X4" s="470"/>
      <c r="Y4" s="470"/>
      <c r="Z4" s="470"/>
      <c r="AA4" s="471"/>
      <c r="AB4" s="141" t="s">
        <v>189</v>
      </c>
      <c r="AC4" s="141"/>
      <c r="AD4" s="141"/>
      <c r="AE4" s="142"/>
      <c r="AF4" s="141" t="s">
        <v>190</v>
      </c>
      <c r="AG4" s="141"/>
      <c r="AH4" s="141"/>
      <c r="AI4" s="142"/>
      <c r="AJ4" s="141" t="s">
        <v>191</v>
      </c>
      <c r="AK4" s="141"/>
      <c r="AL4" s="141"/>
      <c r="AM4" s="142"/>
      <c r="AN4" s="142" t="s">
        <v>192</v>
      </c>
      <c r="AO4" s="142"/>
      <c r="AP4" s="141"/>
      <c r="AQ4" s="141"/>
      <c r="AR4" s="141"/>
      <c r="AS4" s="141"/>
      <c r="AT4" s="142"/>
      <c r="AU4" s="145"/>
      <c r="AV4" s="472" t="s">
        <v>193</v>
      </c>
      <c r="AW4" s="146"/>
      <c r="AX4" s="475" t="s">
        <v>194</v>
      </c>
      <c r="AY4" s="477" t="s">
        <v>195</v>
      </c>
      <c r="AZ4" s="478"/>
    </row>
    <row r="5" spans="1:52" s="147" customFormat="1" ht="20.100000000000001" customHeight="1">
      <c r="A5" s="148"/>
      <c r="B5" s="149" t="s">
        <v>196</v>
      </c>
      <c r="C5" s="150"/>
      <c r="D5" s="150"/>
      <c r="E5" s="150"/>
      <c r="F5" s="150"/>
      <c r="G5" s="150"/>
      <c r="H5" s="150"/>
      <c r="I5" s="151"/>
      <c r="J5" s="149" t="s">
        <v>197</v>
      </c>
      <c r="K5" s="150"/>
      <c r="L5" s="150"/>
      <c r="M5" s="152"/>
      <c r="N5" s="152"/>
      <c r="O5" s="142"/>
      <c r="P5" s="153" t="s">
        <v>198</v>
      </c>
      <c r="Q5" s="154" t="s">
        <v>44</v>
      </c>
      <c r="R5" s="155" t="s">
        <v>199</v>
      </c>
      <c r="S5" s="152"/>
      <c r="T5" s="152"/>
      <c r="U5" s="152"/>
      <c r="V5" s="156" t="s">
        <v>200</v>
      </c>
      <c r="W5" s="481" t="s">
        <v>188</v>
      </c>
      <c r="X5" s="482"/>
      <c r="Y5" s="482"/>
      <c r="Z5" s="483"/>
      <c r="AA5" s="157" t="s">
        <v>201</v>
      </c>
      <c r="AB5" s="155" t="s">
        <v>202</v>
      </c>
      <c r="AC5" s="152"/>
      <c r="AD5" s="152"/>
      <c r="AE5" s="156" t="s">
        <v>200</v>
      </c>
      <c r="AF5" s="155" t="s">
        <v>203</v>
      </c>
      <c r="AG5" s="152"/>
      <c r="AH5" s="152"/>
      <c r="AI5" s="156" t="s">
        <v>200</v>
      </c>
      <c r="AJ5" s="155" t="s">
        <v>204</v>
      </c>
      <c r="AK5" s="152"/>
      <c r="AL5" s="152"/>
      <c r="AM5" s="156" t="s">
        <v>200</v>
      </c>
      <c r="AN5" s="158" t="s">
        <v>80</v>
      </c>
      <c r="AO5" s="154" t="s">
        <v>205</v>
      </c>
      <c r="AP5" s="155" t="s">
        <v>206</v>
      </c>
      <c r="AQ5" s="152"/>
      <c r="AR5" s="152"/>
      <c r="AS5" s="152"/>
      <c r="AT5" s="142"/>
      <c r="AU5" s="153" t="s">
        <v>198</v>
      </c>
      <c r="AV5" s="473"/>
      <c r="AW5" s="146"/>
      <c r="AX5" s="476"/>
      <c r="AY5" s="479"/>
      <c r="AZ5" s="480"/>
    </row>
    <row r="6" spans="1:52" s="147" customFormat="1" ht="23.25" customHeight="1">
      <c r="A6" s="159" t="s">
        <v>207</v>
      </c>
      <c r="B6" s="160" t="s">
        <v>208</v>
      </c>
      <c r="C6" s="161" t="s">
        <v>209</v>
      </c>
      <c r="D6" s="162" t="s">
        <v>210</v>
      </c>
      <c r="E6" s="163" t="s">
        <v>211</v>
      </c>
      <c r="F6" s="163" t="s">
        <v>212</v>
      </c>
      <c r="G6" s="163" t="s">
        <v>213</v>
      </c>
      <c r="H6" s="163" t="s">
        <v>214</v>
      </c>
      <c r="I6" s="164" t="s">
        <v>200</v>
      </c>
      <c r="J6" s="165" t="s">
        <v>215</v>
      </c>
      <c r="K6" s="163" t="s">
        <v>216</v>
      </c>
      <c r="L6" s="166" t="s">
        <v>217</v>
      </c>
      <c r="M6" s="167" t="s">
        <v>218</v>
      </c>
      <c r="N6" s="167" t="s">
        <v>219</v>
      </c>
      <c r="O6" s="168" t="s">
        <v>200</v>
      </c>
      <c r="P6" s="169"/>
      <c r="Q6" s="169" t="s">
        <v>44</v>
      </c>
      <c r="R6" s="170" t="s">
        <v>220</v>
      </c>
      <c r="S6" s="171" t="s">
        <v>221</v>
      </c>
      <c r="T6" s="172" t="s">
        <v>222</v>
      </c>
      <c r="U6" s="167" t="s">
        <v>223</v>
      </c>
      <c r="V6" s="168"/>
      <c r="W6" s="173" t="s">
        <v>224</v>
      </c>
      <c r="X6" s="174" t="s">
        <v>225</v>
      </c>
      <c r="Y6" s="174" t="s">
        <v>226</v>
      </c>
      <c r="Z6" s="174" t="s">
        <v>227</v>
      </c>
      <c r="AA6" s="168"/>
      <c r="AB6" s="175" t="s">
        <v>228</v>
      </c>
      <c r="AC6" s="167" t="s">
        <v>229</v>
      </c>
      <c r="AD6" s="167" t="s">
        <v>230</v>
      </c>
      <c r="AE6" s="168"/>
      <c r="AF6" s="175" t="s">
        <v>231</v>
      </c>
      <c r="AG6" s="167" t="s">
        <v>232</v>
      </c>
      <c r="AH6" s="167" t="s">
        <v>233</v>
      </c>
      <c r="AI6" s="168"/>
      <c r="AJ6" s="175" t="s">
        <v>234</v>
      </c>
      <c r="AK6" s="167" t="s">
        <v>235</v>
      </c>
      <c r="AL6" s="167" t="s">
        <v>236</v>
      </c>
      <c r="AM6" s="168"/>
      <c r="AN6" s="175" t="s">
        <v>237</v>
      </c>
      <c r="AO6" s="169" t="s">
        <v>205</v>
      </c>
      <c r="AP6" s="176" t="s">
        <v>238</v>
      </c>
      <c r="AQ6" s="177" t="s">
        <v>239</v>
      </c>
      <c r="AR6" s="167" t="s">
        <v>240</v>
      </c>
      <c r="AS6" s="167" t="s">
        <v>241</v>
      </c>
      <c r="AT6" s="168" t="s">
        <v>200</v>
      </c>
      <c r="AU6" s="169"/>
      <c r="AV6" s="474"/>
      <c r="AW6" s="146"/>
      <c r="AX6" s="178" t="s">
        <v>242</v>
      </c>
      <c r="AY6" s="179" t="s">
        <v>243</v>
      </c>
      <c r="AZ6" s="180" t="s">
        <v>244</v>
      </c>
    </row>
    <row r="7" spans="1:52" s="202" customFormat="1" ht="36" customHeight="1" thickBot="1">
      <c r="A7" s="181" t="s">
        <v>245</v>
      </c>
      <c r="B7" s="182"/>
      <c r="C7" s="183"/>
      <c r="D7" s="183"/>
      <c r="E7" s="183"/>
      <c r="F7" s="183">
        <v>3224000</v>
      </c>
      <c r="G7" s="183">
        <v>173100</v>
      </c>
      <c r="H7" s="183">
        <v>1579505</v>
      </c>
      <c r="I7" s="184">
        <f>SUM(B7:H7)</f>
        <v>4976605</v>
      </c>
      <c r="J7" s="185"/>
      <c r="K7" s="183"/>
      <c r="L7" s="183"/>
      <c r="M7" s="183"/>
      <c r="N7" s="183"/>
      <c r="O7" s="186">
        <f>SUM(J7:N7)</f>
        <v>0</v>
      </c>
      <c r="P7" s="187">
        <f>+I7+O7</f>
        <v>4976605</v>
      </c>
      <c r="Q7" s="188"/>
      <c r="R7" s="189"/>
      <c r="S7" s="190"/>
      <c r="T7" s="190"/>
      <c r="U7" s="190">
        <v>55626</v>
      </c>
      <c r="V7" s="184">
        <f>SUM(R7:U7)</f>
        <v>55626</v>
      </c>
      <c r="W7" s="186"/>
      <c r="X7" s="191"/>
      <c r="Y7" s="191"/>
      <c r="Z7" s="191"/>
      <c r="AA7" s="192">
        <f>SUM(W7:Z7)</f>
        <v>0</v>
      </c>
      <c r="AB7" s="189">
        <v>1343995</v>
      </c>
      <c r="AC7" s="190">
        <v>1066911</v>
      </c>
      <c r="AD7" s="190"/>
      <c r="AE7" s="184">
        <f>SUM(AB7:AD7)</f>
        <v>2410906</v>
      </c>
      <c r="AF7" s="189">
        <v>24467000</v>
      </c>
      <c r="AG7" s="190"/>
      <c r="AH7" s="190">
        <v>150000</v>
      </c>
      <c r="AI7" s="184">
        <f>SUM(AF7:AH7)</f>
        <v>24617000</v>
      </c>
      <c r="AJ7" s="189"/>
      <c r="AK7" s="190"/>
      <c r="AL7" s="190"/>
      <c r="AM7" s="184">
        <f>SUM(AJ7:AL7)</f>
        <v>0</v>
      </c>
      <c r="AN7" s="193"/>
      <c r="AO7" s="194">
        <v>25718</v>
      </c>
      <c r="AP7" s="189">
        <v>28145</v>
      </c>
      <c r="AQ7" s="189">
        <v>22000</v>
      </c>
      <c r="AR7" s="190"/>
      <c r="AS7" s="190"/>
      <c r="AT7" s="195">
        <f>SUM(AP7:AS7)</f>
        <v>50145</v>
      </c>
      <c r="AU7" s="196">
        <f>AN7+AO7+AT7</f>
        <v>75863</v>
      </c>
      <c r="AV7" s="197">
        <f>P7+Q7+V7+AA7+AE7+AI7+AM7+AU7</f>
        <v>32136000</v>
      </c>
      <c r="AW7" s="198"/>
      <c r="AX7" s="199">
        <v>33828000</v>
      </c>
      <c r="AY7" s="200">
        <f>AV7-AX7</f>
        <v>-1692000</v>
      </c>
      <c r="AZ7" s="201">
        <f>+AY7/AX7*100</f>
        <v>-5.0017736786094353</v>
      </c>
    </row>
    <row r="8" spans="1:52" s="147" customFormat="1" ht="36.75" customHeight="1" thickTop="1">
      <c r="A8" s="203" t="s">
        <v>246</v>
      </c>
      <c r="B8" s="204">
        <f t="shared" ref="B8:AV8" si="0">SUM(B7:B7)</f>
        <v>0</v>
      </c>
      <c r="C8" s="205">
        <f t="shared" si="0"/>
        <v>0</v>
      </c>
      <c r="D8" s="205">
        <f t="shared" si="0"/>
        <v>0</v>
      </c>
      <c r="E8" s="205">
        <f t="shared" si="0"/>
        <v>0</v>
      </c>
      <c r="F8" s="205">
        <f t="shared" si="0"/>
        <v>3224000</v>
      </c>
      <c r="G8" s="205">
        <f t="shared" si="0"/>
        <v>173100</v>
      </c>
      <c r="H8" s="205">
        <f t="shared" si="0"/>
        <v>1579505</v>
      </c>
      <c r="I8" s="206">
        <f t="shared" si="0"/>
        <v>4976605</v>
      </c>
      <c r="J8" s="207">
        <f t="shared" si="0"/>
        <v>0</v>
      </c>
      <c r="K8" s="205">
        <f t="shared" si="0"/>
        <v>0</v>
      </c>
      <c r="L8" s="207">
        <f t="shared" si="0"/>
        <v>0</v>
      </c>
      <c r="M8" s="205">
        <f>SUM(M7:M7)</f>
        <v>0</v>
      </c>
      <c r="N8" s="205">
        <f t="shared" si="0"/>
        <v>0</v>
      </c>
      <c r="O8" s="207">
        <f t="shared" si="0"/>
        <v>0</v>
      </c>
      <c r="P8" s="208">
        <f t="shared" si="0"/>
        <v>4976605</v>
      </c>
      <c r="Q8" s="208">
        <f t="shared" si="0"/>
        <v>0</v>
      </c>
      <c r="R8" s="207">
        <f t="shared" si="0"/>
        <v>0</v>
      </c>
      <c r="S8" s="209">
        <f t="shared" si="0"/>
        <v>0</v>
      </c>
      <c r="T8" s="210">
        <f t="shared" si="0"/>
        <v>0</v>
      </c>
      <c r="U8" s="205">
        <f t="shared" si="0"/>
        <v>55626</v>
      </c>
      <c r="V8" s="206">
        <f t="shared" si="0"/>
        <v>55626</v>
      </c>
      <c r="W8" s="206">
        <f>SUM(W7:W7)</f>
        <v>0</v>
      </c>
      <c r="X8" s="206">
        <f>SUM(X7:X7)</f>
        <v>0</v>
      </c>
      <c r="Y8" s="206">
        <f>SUM(Y7:Y7)</f>
        <v>0</v>
      </c>
      <c r="Z8" s="206">
        <f>SUM(Z7:Z7)</f>
        <v>0</v>
      </c>
      <c r="AA8" s="206">
        <f t="shared" si="0"/>
        <v>0</v>
      </c>
      <c r="AB8" s="207">
        <f t="shared" si="0"/>
        <v>1343995</v>
      </c>
      <c r="AC8" s="205">
        <f>SUM(AC7:AC7)</f>
        <v>1066911</v>
      </c>
      <c r="AD8" s="205">
        <f t="shared" si="0"/>
        <v>0</v>
      </c>
      <c r="AE8" s="206">
        <f t="shared" si="0"/>
        <v>2410906</v>
      </c>
      <c r="AF8" s="207">
        <f t="shared" si="0"/>
        <v>24467000</v>
      </c>
      <c r="AG8" s="205">
        <f t="shared" si="0"/>
        <v>0</v>
      </c>
      <c r="AH8" s="205">
        <f t="shared" si="0"/>
        <v>150000</v>
      </c>
      <c r="AI8" s="206">
        <f t="shared" si="0"/>
        <v>24617000</v>
      </c>
      <c r="AJ8" s="207">
        <f t="shared" si="0"/>
        <v>0</v>
      </c>
      <c r="AK8" s="205">
        <f>SUM(AK7:AK7)</f>
        <v>0</v>
      </c>
      <c r="AL8" s="205">
        <f t="shared" si="0"/>
        <v>0</v>
      </c>
      <c r="AM8" s="206">
        <f t="shared" si="0"/>
        <v>0</v>
      </c>
      <c r="AN8" s="204">
        <f t="shared" si="0"/>
        <v>0</v>
      </c>
      <c r="AO8" s="205">
        <f t="shared" si="0"/>
        <v>25718</v>
      </c>
      <c r="AP8" s="205">
        <f t="shared" si="0"/>
        <v>28145</v>
      </c>
      <c r="AQ8" s="205"/>
      <c r="AR8" s="205">
        <f t="shared" si="0"/>
        <v>0</v>
      </c>
      <c r="AS8" s="205">
        <f t="shared" si="0"/>
        <v>0</v>
      </c>
      <c r="AT8" s="206">
        <f t="shared" si="0"/>
        <v>50145</v>
      </c>
      <c r="AU8" s="208">
        <f t="shared" si="0"/>
        <v>75863</v>
      </c>
      <c r="AV8" s="211">
        <f t="shared" si="0"/>
        <v>32136000</v>
      </c>
      <c r="AW8" s="212"/>
      <c r="AX8" s="213">
        <f>SUM(AX7:AX7)</f>
        <v>33828000</v>
      </c>
      <c r="AY8" s="213">
        <f>SUM(AY7:AY7)</f>
        <v>-1692000</v>
      </c>
      <c r="AZ8" s="214">
        <f>+AY8/AX8*100</f>
        <v>-5.0017736786094353</v>
      </c>
    </row>
    <row r="9" spans="1:52" ht="21" customHeight="1">
      <c r="A9" s="215" t="s">
        <v>247</v>
      </c>
      <c r="C9" s="215"/>
      <c r="D9" s="467"/>
      <c r="E9" s="216"/>
      <c r="F9" s="216"/>
      <c r="G9" s="216"/>
      <c r="H9" s="217"/>
      <c r="I9" s="218"/>
      <c r="AN9" s="467"/>
      <c r="AO9" s="219"/>
      <c r="AP9" s="217"/>
      <c r="AQ9" s="217"/>
      <c r="AR9" s="218"/>
    </row>
    <row r="10" spans="1:52" ht="21.75" customHeight="1">
      <c r="A10" s="221" t="s">
        <v>248</v>
      </c>
      <c r="B10" s="221"/>
      <c r="C10" s="221"/>
      <c r="D10" s="467"/>
      <c r="E10" s="216"/>
      <c r="F10" s="216"/>
      <c r="G10" s="216"/>
      <c r="H10" s="217"/>
      <c r="I10" s="222"/>
      <c r="AN10" s="467"/>
      <c r="AO10" s="219"/>
      <c r="AP10" s="217"/>
      <c r="AQ10" s="217"/>
      <c r="AR10" s="223"/>
    </row>
    <row r="11" spans="1:52" ht="21.75" customHeight="1">
      <c r="D11" s="222"/>
      <c r="E11" s="216"/>
      <c r="F11" s="216"/>
      <c r="G11" s="216"/>
      <c r="H11" s="222"/>
      <c r="I11" s="222"/>
      <c r="AN11" s="467"/>
      <c r="AO11" s="216"/>
      <c r="AP11" s="224"/>
      <c r="AQ11" s="224"/>
      <c r="AR11" s="225"/>
    </row>
  </sheetData>
  <mergeCells count="8">
    <mergeCell ref="AX4:AX5"/>
    <mergeCell ref="AY4:AZ5"/>
    <mergeCell ref="W5:Z5"/>
    <mergeCell ref="D9:D10"/>
    <mergeCell ref="AN9:AN11"/>
    <mergeCell ref="A2:AV2"/>
    <mergeCell ref="W4:AA4"/>
    <mergeCell ref="AV4:AV6"/>
  </mergeCells>
  <phoneticPr fontId="3" type="noConversion"/>
  <printOptions horizontalCentered="1" gridLinesSet="0"/>
  <pageMargins left="0.39370078740157483" right="0.15748031496062992" top="1.4173228346456694" bottom="0.62992125984251968" header="0.82677165354330717" footer="0.47244094488188981"/>
  <pageSetup paperSize="9" scale="50" orientation="landscape" cellComments="asDisplayed" horizontalDpi="4294967292" r:id="rId1"/>
  <headerFooter alignWithMargins="0"/>
  <colBreaks count="2" manualBreakCount="2">
    <brk id="16" max="22" man="1"/>
    <brk id="31" max="2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57"/>
  <sheetViews>
    <sheetView showGridLines="0" view="pageBreakPreview" zoomScaleNormal="100" zoomScaleSheetLayoutView="100" workbookViewId="0">
      <selection activeCell="M23" sqref="M23"/>
    </sheetView>
  </sheetViews>
  <sheetFormatPr defaultColWidth="10" defaultRowHeight="18" customHeight="1"/>
  <cols>
    <col min="1" max="1" width="3.75" style="226" customWidth="1"/>
    <col min="2" max="2" width="3.875" style="226" customWidth="1"/>
    <col min="3" max="3" width="14.25" style="226" customWidth="1"/>
    <col min="4" max="4" width="9.75" style="226" customWidth="1"/>
    <col min="5" max="5" width="10.375" style="226" customWidth="1"/>
    <col min="6" max="6" width="11.375" style="226" customWidth="1"/>
    <col min="7" max="7" width="42.5" style="226" customWidth="1"/>
    <col min="8" max="8" width="14.75" style="226" customWidth="1"/>
    <col min="9" max="16384" width="10" style="226"/>
  </cols>
  <sheetData>
    <row r="1" spans="1:8" ht="37.5" customHeight="1">
      <c r="A1" s="491" t="s">
        <v>249</v>
      </c>
      <c r="B1" s="491"/>
      <c r="C1" s="491"/>
      <c r="D1" s="491"/>
      <c r="E1" s="491"/>
      <c r="F1" s="491"/>
      <c r="G1" s="491"/>
      <c r="H1" s="491"/>
    </row>
    <row r="2" spans="1:8" s="227" customFormat="1" ht="24.95" customHeight="1">
      <c r="A2" s="459" t="s">
        <v>250</v>
      </c>
      <c r="B2" s="459"/>
      <c r="C2" s="459"/>
      <c r="D2" s="461"/>
      <c r="E2" s="461"/>
      <c r="F2" s="461"/>
    </row>
    <row r="3" spans="1:8" s="227" customFormat="1" ht="24.95" customHeight="1">
      <c r="A3" s="462" t="s">
        <v>251</v>
      </c>
      <c r="B3" s="463"/>
      <c r="C3" s="464"/>
      <c r="D3" s="465" t="s">
        <v>252</v>
      </c>
      <c r="E3" s="465" t="s">
        <v>253</v>
      </c>
      <c r="F3" s="465" t="s">
        <v>254</v>
      </c>
      <c r="G3" s="465" t="s">
        <v>255</v>
      </c>
      <c r="H3" s="466"/>
    </row>
    <row r="4" spans="1:8" s="227" customFormat="1" ht="24.95" customHeight="1">
      <c r="A4" s="75" t="s">
        <v>256</v>
      </c>
      <c r="B4" s="75" t="s">
        <v>257</v>
      </c>
      <c r="C4" s="75" t="s">
        <v>258</v>
      </c>
      <c r="D4" s="466"/>
      <c r="E4" s="466"/>
      <c r="F4" s="466"/>
      <c r="G4" s="466"/>
      <c r="H4" s="466"/>
    </row>
    <row r="5" spans="1:8" s="227" customFormat="1" ht="24.95" customHeight="1">
      <c r="A5" s="488" t="s">
        <v>259</v>
      </c>
      <c r="B5" s="488"/>
      <c r="C5" s="488"/>
      <c r="D5" s="228">
        <f>D6</f>
        <v>54520</v>
      </c>
      <c r="E5" s="228">
        <f>E6</f>
        <v>49043</v>
      </c>
      <c r="F5" s="229">
        <f t="shared" ref="F5:F19" si="0">SUM(D5-E5)</f>
        <v>5477</v>
      </c>
      <c r="G5" s="115"/>
      <c r="H5" s="230"/>
    </row>
    <row r="6" spans="1:8" s="227" customFormat="1" ht="24.95" customHeight="1">
      <c r="A6" s="231"/>
      <c r="B6" s="484" t="s">
        <v>259</v>
      </c>
      <c r="C6" s="484"/>
      <c r="D6" s="232">
        <f>D7+D8+D9+D10</f>
        <v>54520</v>
      </c>
      <c r="E6" s="232">
        <f>E7+E8+E9+E10</f>
        <v>49043</v>
      </c>
      <c r="F6" s="233">
        <f>SUM(D6-E6)</f>
        <v>5477</v>
      </c>
      <c r="G6" s="115"/>
      <c r="H6" s="234"/>
    </row>
    <row r="7" spans="1:8" s="227" customFormat="1" ht="24.95" customHeight="1">
      <c r="A7" s="235"/>
      <c r="B7" s="236"/>
      <c r="C7" s="236" t="s">
        <v>260</v>
      </c>
      <c r="D7" s="237">
        <v>38520</v>
      </c>
      <c r="E7" s="237">
        <v>33652</v>
      </c>
      <c r="F7" s="238">
        <f>SUM(D7-E7)</f>
        <v>4868</v>
      </c>
      <c r="G7" s="114" t="s">
        <v>261</v>
      </c>
      <c r="H7" s="239">
        <v>38520000</v>
      </c>
    </row>
    <row r="8" spans="1:8" s="227" customFormat="1" ht="24.95" customHeight="1">
      <c r="A8" s="235"/>
      <c r="B8" s="235"/>
      <c r="C8" s="231" t="s">
        <v>262</v>
      </c>
      <c r="D8" s="240">
        <v>12000</v>
      </c>
      <c r="E8" s="240">
        <v>12805</v>
      </c>
      <c r="F8" s="241">
        <f t="shared" si="0"/>
        <v>-805</v>
      </c>
      <c r="G8" s="114" t="s">
        <v>263</v>
      </c>
      <c r="H8" s="98">
        <v>12000000</v>
      </c>
    </row>
    <row r="9" spans="1:8" s="227" customFormat="1" ht="24.95" customHeight="1">
      <c r="A9" s="235"/>
      <c r="B9" s="235"/>
      <c r="C9" s="231" t="s">
        <v>264</v>
      </c>
      <c r="D9" s="240">
        <v>0</v>
      </c>
      <c r="E9" s="240">
        <v>0</v>
      </c>
      <c r="F9" s="241">
        <f t="shared" si="0"/>
        <v>0</v>
      </c>
      <c r="G9" s="124"/>
      <c r="H9" s="98"/>
    </row>
    <row r="10" spans="1:8" s="227" customFormat="1" ht="24.95" customHeight="1">
      <c r="A10" s="235"/>
      <c r="B10" s="235"/>
      <c r="C10" s="231" t="s">
        <v>265</v>
      </c>
      <c r="D10" s="240">
        <v>4000</v>
      </c>
      <c r="E10" s="240">
        <v>2586</v>
      </c>
      <c r="F10" s="241">
        <f t="shared" si="0"/>
        <v>1414</v>
      </c>
      <c r="G10" s="114" t="s">
        <v>266</v>
      </c>
      <c r="H10" s="98">
        <v>4000000</v>
      </c>
    </row>
    <row r="11" spans="1:8" s="227" customFormat="1" ht="24.95" customHeight="1">
      <c r="A11" s="484" t="s">
        <v>267</v>
      </c>
      <c r="B11" s="484"/>
      <c r="C11" s="484"/>
      <c r="D11" s="232">
        <f>D12+D18</f>
        <v>5040138</v>
      </c>
      <c r="E11" s="232">
        <f>E12+E18</f>
        <v>6940153</v>
      </c>
      <c r="F11" s="233">
        <f t="shared" si="0"/>
        <v>-1900015</v>
      </c>
      <c r="G11" s="115"/>
      <c r="H11" s="234"/>
    </row>
    <row r="12" spans="1:8" s="227" customFormat="1" ht="24.95" customHeight="1">
      <c r="A12" s="231"/>
      <c r="B12" s="484" t="s">
        <v>268</v>
      </c>
      <c r="C12" s="484"/>
      <c r="D12" s="232">
        <f>D13+D14+D15+D16+D17</f>
        <v>3475138</v>
      </c>
      <c r="E12" s="232">
        <f>E13+E14+E15+E16+E17</f>
        <v>5068309</v>
      </c>
      <c r="F12" s="233">
        <f t="shared" si="0"/>
        <v>-1593171</v>
      </c>
      <c r="G12" s="115"/>
      <c r="H12" s="234"/>
    </row>
    <row r="13" spans="1:8" s="227" customFormat="1" ht="24.95" customHeight="1">
      <c r="A13" s="235"/>
      <c r="B13" s="231"/>
      <c r="C13" s="231" t="s">
        <v>269</v>
      </c>
      <c r="D13" s="240">
        <v>2130405</v>
      </c>
      <c r="E13" s="240">
        <v>1943189</v>
      </c>
      <c r="F13" s="241">
        <f t="shared" si="0"/>
        <v>187216</v>
      </c>
      <c r="G13" s="124" t="s">
        <v>270</v>
      </c>
      <c r="H13" s="98">
        <v>2130405000</v>
      </c>
    </row>
    <row r="14" spans="1:8" s="227" customFormat="1" ht="24.95" customHeight="1">
      <c r="A14" s="235"/>
      <c r="B14" s="235"/>
      <c r="C14" s="231" t="s">
        <v>271</v>
      </c>
      <c r="D14" s="240">
        <v>472572</v>
      </c>
      <c r="E14" s="240">
        <v>2186859</v>
      </c>
      <c r="F14" s="241">
        <f t="shared" si="0"/>
        <v>-1714287</v>
      </c>
      <c r="G14" s="124" t="s">
        <v>272</v>
      </c>
      <c r="H14" s="98">
        <v>472572000</v>
      </c>
    </row>
    <row r="15" spans="1:8" s="227" customFormat="1" ht="24.95" customHeight="1">
      <c r="A15" s="235"/>
      <c r="B15" s="235"/>
      <c r="C15" s="231" t="s">
        <v>273</v>
      </c>
      <c r="D15" s="240">
        <v>0</v>
      </c>
      <c r="E15" s="240">
        <v>7200</v>
      </c>
      <c r="F15" s="241">
        <f t="shared" si="0"/>
        <v>-7200</v>
      </c>
      <c r="G15" s="242"/>
      <c r="H15" s="243"/>
    </row>
    <row r="16" spans="1:8" s="227" customFormat="1" ht="24.95" customHeight="1">
      <c r="A16" s="235"/>
      <c r="B16" s="235"/>
      <c r="C16" s="244" t="s">
        <v>265</v>
      </c>
      <c r="D16" s="232">
        <v>42000</v>
      </c>
      <c r="E16" s="232">
        <v>41435</v>
      </c>
      <c r="F16" s="233">
        <f t="shared" si="0"/>
        <v>565</v>
      </c>
      <c r="G16" s="245" t="s">
        <v>274</v>
      </c>
      <c r="H16" s="98">
        <v>42000000</v>
      </c>
    </row>
    <row r="17" spans="1:8" s="227" customFormat="1" ht="24.95" customHeight="1">
      <c r="A17" s="235"/>
      <c r="B17" s="246"/>
      <c r="C17" s="244" t="s">
        <v>275</v>
      </c>
      <c r="D17" s="232">
        <v>830161</v>
      </c>
      <c r="E17" s="232">
        <v>889626</v>
      </c>
      <c r="F17" s="233">
        <f t="shared" si="0"/>
        <v>-59465</v>
      </c>
      <c r="G17" s="245" t="s">
        <v>276</v>
      </c>
      <c r="H17" s="234">
        <v>830161000</v>
      </c>
    </row>
    <row r="18" spans="1:8" s="227" customFormat="1" ht="24.95" customHeight="1">
      <c r="A18" s="235"/>
      <c r="B18" s="488" t="s">
        <v>277</v>
      </c>
      <c r="C18" s="488"/>
      <c r="D18" s="228">
        <f>D19+D26+D27+D28+D29+D34+D38+D39</f>
        <v>1565000</v>
      </c>
      <c r="E18" s="228">
        <f>E19+E26+E27+E28+E29+E34+E38+E39</f>
        <v>1871844</v>
      </c>
      <c r="F18" s="229">
        <f t="shared" si="0"/>
        <v>-306844</v>
      </c>
      <c r="G18" s="115"/>
      <c r="H18" s="230"/>
    </row>
    <row r="19" spans="1:8" s="227" customFormat="1" ht="24.95" customHeight="1">
      <c r="A19" s="235"/>
      <c r="B19" s="231"/>
      <c r="C19" s="231" t="s">
        <v>278</v>
      </c>
      <c r="D19" s="240">
        <v>37644</v>
      </c>
      <c r="E19" s="247">
        <v>33021</v>
      </c>
      <c r="F19" s="241">
        <f t="shared" si="0"/>
        <v>4623</v>
      </c>
      <c r="G19" s="124" t="s">
        <v>279</v>
      </c>
      <c r="H19" s="98">
        <v>15600000</v>
      </c>
    </row>
    <row r="20" spans="1:8" s="227" customFormat="1" ht="24.95" customHeight="1">
      <c r="A20" s="235"/>
      <c r="B20" s="235"/>
      <c r="C20" s="235"/>
      <c r="D20" s="248"/>
      <c r="E20" s="249"/>
      <c r="F20" s="250"/>
      <c r="G20" s="251" t="s">
        <v>280</v>
      </c>
      <c r="H20" s="252">
        <v>600000</v>
      </c>
    </row>
    <row r="21" spans="1:8" s="227" customFormat="1" ht="24.95" customHeight="1">
      <c r="A21" s="235"/>
      <c r="B21" s="235"/>
      <c r="C21" s="235"/>
      <c r="D21" s="248"/>
      <c r="E21" s="249"/>
      <c r="F21" s="250"/>
      <c r="G21" s="251" t="s">
        <v>281</v>
      </c>
      <c r="H21" s="252">
        <v>11040000</v>
      </c>
    </row>
    <row r="22" spans="1:8" s="227" customFormat="1" ht="24.95" customHeight="1">
      <c r="A22" s="235"/>
      <c r="B22" s="235"/>
      <c r="C22" s="253"/>
      <c r="D22" s="254"/>
      <c r="E22" s="255"/>
      <c r="F22" s="256"/>
      <c r="G22" s="251" t="s">
        <v>282</v>
      </c>
      <c r="H22" s="252">
        <v>8460000</v>
      </c>
    </row>
    <row r="23" spans="1:8" s="227" customFormat="1" ht="24.95" customHeight="1">
      <c r="A23" s="235"/>
      <c r="B23" s="235"/>
      <c r="C23" s="235"/>
      <c r="D23" s="248"/>
      <c r="E23" s="249"/>
      <c r="F23" s="250"/>
      <c r="G23" s="119" t="s">
        <v>283</v>
      </c>
      <c r="H23" s="257">
        <v>1440000</v>
      </c>
    </row>
    <row r="24" spans="1:8" s="227" customFormat="1" ht="24.95" customHeight="1">
      <c r="A24" s="235"/>
      <c r="B24" s="235"/>
      <c r="C24" s="235"/>
      <c r="D24" s="248"/>
      <c r="E24" s="249"/>
      <c r="F24" s="250"/>
      <c r="G24" s="119" t="s">
        <v>284</v>
      </c>
      <c r="H24" s="257">
        <v>504000</v>
      </c>
    </row>
    <row r="25" spans="1:8" s="227" customFormat="1" ht="24.95" customHeight="1">
      <c r="A25" s="235"/>
      <c r="B25" s="235"/>
      <c r="C25" s="246"/>
      <c r="D25" s="228"/>
      <c r="E25" s="258"/>
      <c r="F25" s="229"/>
      <c r="G25" s="259" t="s">
        <v>285</v>
      </c>
      <c r="H25" s="230">
        <f>SUM(H19:H24)</f>
        <v>37644000</v>
      </c>
    </row>
    <row r="26" spans="1:8" s="227" customFormat="1" ht="24.95" customHeight="1">
      <c r="A26" s="235"/>
      <c r="B26" s="235"/>
      <c r="C26" s="244" t="s">
        <v>286</v>
      </c>
      <c r="D26" s="232">
        <v>4380</v>
      </c>
      <c r="E26" s="260">
        <v>3331</v>
      </c>
      <c r="F26" s="233">
        <f>SUM(D26-E26)</f>
        <v>1049</v>
      </c>
      <c r="G26" s="115" t="s">
        <v>287</v>
      </c>
      <c r="H26" s="234">
        <v>4380000</v>
      </c>
    </row>
    <row r="27" spans="1:8" s="227" customFormat="1" ht="24.95" customHeight="1">
      <c r="A27" s="235"/>
      <c r="B27" s="235"/>
      <c r="C27" s="246" t="s">
        <v>288</v>
      </c>
      <c r="D27" s="228">
        <v>18270</v>
      </c>
      <c r="E27" s="258">
        <v>24445</v>
      </c>
      <c r="F27" s="229">
        <f>SUM(D27-E27)</f>
        <v>-6175</v>
      </c>
      <c r="G27" s="118" t="s">
        <v>289</v>
      </c>
      <c r="H27" s="230">
        <v>18270000</v>
      </c>
    </row>
    <row r="28" spans="1:8" s="227" customFormat="1" ht="24.95" customHeight="1">
      <c r="A28" s="235"/>
      <c r="B28" s="235"/>
      <c r="C28" s="244" t="s">
        <v>290</v>
      </c>
      <c r="D28" s="232">
        <v>11000</v>
      </c>
      <c r="E28" s="260">
        <v>34574</v>
      </c>
      <c r="F28" s="233">
        <f>SUM(D28-E28)</f>
        <v>-23574</v>
      </c>
      <c r="G28" s="115" t="s">
        <v>291</v>
      </c>
      <c r="H28" s="234">
        <v>11000000</v>
      </c>
    </row>
    <row r="29" spans="1:8" s="227" customFormat="1" ht="24.95" customHeight="1">
      <c r="A29" s="235"/>
      <c r="B29" s="235"/>
      <c r="C29" s="231" t="s">
        <v>292</v>
      </c>
      <c r="D29" s="240">
        <v>235116</v>
      </c>
      <c r="E29" s="247">
        <v>235224</v>
      </c>
      <c r="F29" s="241">
        <f>SUM(D29-E29)</f>
        <v>-108</v>
      </c>
      <c r="G29" s="261" t="s">
        <v>293</v>
      </c>
      <c r="H29" s="257">
        <v>120816000</v>
      </c>
    </row>
    <row r="30" spans="1:8" s="227" customFormat="1" ht="24.95" customHeight="1">
      <c r="A30" s="235"/>
      <c r="B30" s="235"/>
      <c r="C30" s="235"/>
      <c r="D30" s="248"/>
      <c r="E30" s="248"/>
      <c r="F30" s="250"/>
      <c r="G30" s="261" t="s">
        <v>294</v>
      </c>
      <c r="H30" s="257">
        <v>6600000</v>
      </c>
    </row>
    <row r="31" spans="1:8" s="227" customFormat="1" ht="24.95" customHeight="1">
      <c r="A31" s="235"/>
      <c r="B31" s="235"/>
      <c r="C31" s="235"/>
      <c r="D31" s="248"/>
      <c r="E31" s="248"/>
      <c r="F31" s="250"/>
      <c r="G31" s="262" t="s">
        <v>295</v>
      </c>
      <c r="H31" s="252">
        <v>42608000</v>
      </c>
    </row>
    <row r="32" spans="1:8" s="227" customFormat="1" ht="24.95" customHeight="1">
      <c r="A32" s="235"/>
      <c r="B32" s="235"/>
      <c r="C32" s="235"/>
      <c r="D32" s="248"/>
      <c r="E32" s="248"/>
      <c r="F32" s="250"/>
      <c r="G32" s="262" t="s">
        <v>296</v>
      </c>
      <c r="H32" s="252">
        <v>65092000</v>
      </c>
    </row>
    <row r="33" spans="1:8" s="227" customFormat="1" ht="24.95" customHeight="1">
      <c r="A33" s="235"/>
      <c r="B33" s="235"/>
      <c r="C33" s="235"/>
      <c r="D33" s="248"/>
      <c r="E33" s="248"/>
      <c r="F33" s="250"/>
      <c r="G33" s="259" t="s">
        <v>285</v>
      </c>
      <c r="H33" s="230">
        <f>SUM(H29:H32)</f>
        <v>235116000</v>
      </c>
    </row>
    <row r="34" spans="1:8" s="227" customFormat="1" ht="24.95" customHeight="1">
      <c r="A34" s="235"/>
      <c r="B34" s="235"/>
      <c r="C34" s="231" t="s">
        <v>297</v>
      </c>
      <c r="D34" s="240">
        <v>1246350</v>
      </c>
      <c r="E34" s="240">
        <v>1528575</v>
      </c>
      <c r="F34" s="241">
        <f>SUM(D34-E34)</f>
        <v>-282225</v>
      </c>
      <c r="G34" s="245" t="s">
        <v>298</v>
      </c>
      <c r="H34" s="98">
        <v>260832000</v>
      </c>
    </row>
    <row r="35" spans="1:8" s="227" customFormat="1" ht="24.95" customHeight="1">
      <c r="A35" s="235"/>
      <c r="B35" s="235"/>
      <c r="C35" s="235"/>
      <c r="D35" s="248"/>
      <c r="E35" s="248"/>
      <c r="F35" s="250"/>
      <c r="G35" s="263" t="s">
        <v>299</v>
      </c>
      <c r="H35" s="252">
        <v>147048000</v>
      </c>
    </row>
    <row r="36" spans="1:8" s="227" customFormat="1" ht="24.95" customHeight="1">
      <c r="A36" s="235"/>
      <c r="B36" s="235"/>
      <c r="C36" s="235"/>
      <c r="D36" s="248"/>
      <c r="E36" s="248"/>
      <c r="F36" s="250"/>
      <c r="G36" s="264" t="s">
        <v>300</v>
      </c>
      <c r="H36" s="257">
        <v>838470000</v>
      </c>
    </row>
    <row r="37" spans="1:8" s="227" customFormat="1" ht="24.95" customHeight="1">
      <c r="A37" s="235"/>
      <c r="B37" s="235"/>
      <c r="C37" s="235"/>
      <c r="D37" s="248"/>
      <c r="E37" s="248"/>
      <c r="F37" s="250"/>
      <c r="G37" s="259" t="s">
        <v>285</v>
      </c>
      <c r="H37" s="257">
        <f>SUM(H34:H36)</f>
        <v>1246350000</v>
      </c>
    </row>
    <row r="38" spans="1:8" s="227" customFormat="1" ht="24.95" customHeight="1">
      <c r="A38" s="235"/>
      <c r="B38" s="235"/>
      <c r="C38" s="231" t="s">
        <v>301</v>
      </c>
      <c r="D38" s="240">
        <v>12240</v>
      </c>
      <c r="E38" s="247">
        <v>12674</v>
      </c>
      <c r="F38" s="241">
        <f t="shared" ref="F38:F44" si="1">SUM(D38-E38)</f>
        <v>-434</v>
      </c>
      <c r="G38" s="265" t="s">
        <v>302</v>
      </c>
      <c r="H38" s="98">
        <v>12240000</v>
      </c>
    </row>
    <row r="39" spans="1:8" s="227" customFormat="1" ht="24.95" customHeight="1">
      <c r="A39" s="246"/>
      <c r="B39" s="246"/>
      <c r="C39" s="244" t="s">
        <v>303</v>
      </c>
      <c r="D39" s="232">
        <v>0</v>
      </c>
      <c r="E39" s="232">
        <v>0</v>
      </c>
      <c r="F39" s="233">
        <f t="shared" si="1"/>
        <v>0</v>
      </c>
      <c r="G39" s="115"/>
      <c r="H39" s="234"/>
    </row>
    <row r="40" spans="1:8" s="227" customFormat="1" ht="24.95" customHeight="1">
      <c r="A40" s="484" t="s">
        <v>304</v>
      </c>
      <c r="B40" s="484"/>
      <c r="C40" s="484"/>
      <c r="D40" s="232">
        <f>D41+D55</f>
        <v>3552753</v>
      </c>
      <c r="E40" s="232">
        <f>E41+E55</f>
        <v>2029115</v>
      </c>
      <c r="F40" s="233">
        <f t="shared" si="1"/>
        <v>1523638</v>
      </c>
      <c r="G40" s="115"/>
      <c r="H40" s="234"/>
    </row>
    <row r="41" spans="1:8" s="227" customFormat="1" ht="24.95" customHeight="1">
      <c r="A41" s="231"/>
      <c r="B41" s="484" t="s">
        <v>305</v>
      </c>
      <c r="C41" s="484"/>
      <c r="D41" s="232">
        <f>D42+D43+D44</f>
        <v>3268453</v>
      </c>
      <c r="E41" s="232">
        <f>E42+E43+E44</f>
        <v>1994972</v>
      </c>
      <c r="F41" s="233">
        <f t="shared" si="1"/>
        <v>1273481</v>
      </c>
      <c r="G41" s="115"/>
      <c r="H41" s="234"/>
    </row>
    <row r="42" spans="1:8" s="227" customFormat="1" ht="24.95" customHeight="1">
      <c r="A42" s="235"/>
      <c r="B42" s="235"/>
      <c r="C42" s="231" t="s">
        <v>306</v>
      </c>
      <c r="D42" s="240">
        <v>0</v>
      </c>
      <c r="E42" s="240">
        <v>0</v>
      </c>
      <c r="F42" s="241">
        <f t="shared" si="1"/>
        <v>0</v>
      </c>
      <c r="G42" s="266"/>
      <c r="H42" s="98"/>
    </row>
    <row r="43" spans="1:8" s="227" customFormat="1" ht="24.95" customHeight="1">
      <c r="A43" s="235"/>
      <c r="B43" s="235"/>
      <c r="C43" s="244" t="s">
        <v>307</v>
      </c>
      <c r="D43" s="232">
        <v>404911</v>
      </c>
      <c r="E43" s="232">
        <v>385011</v>
      </c>
      <c r="F43" s="233">
        <f t="shared" si="1"/>
        <v>19900</v>
      </c>
      <c r="G43" s="115" t="s">
        <v>308</v>
      </c>
      <c r="H43" s="234">
        <v>404911000</v>
      </c>
    </row>
    <row r="44" spans="1:8" s="227" customFormat="1" ht="24.95" customHeight="1">
      <c r="A44" s="235"/>
      <c r="B44" s="235"/>
      <c r="C44" s="235" t="s">
        <v>309</v>
      </c>
      <c r="D44" s="248">
        <v>2863542</v>
      </c>
      <c r="E44" s="248">
        <v>1609961</v>
      </c>
      <c r="F44" s="250">
        <f t="shared" si="1"/>
        <v>1253581</v>
      </c>
      <c r="G44" s="119" t="s">
        <v>310</v>
      </c>
      <c r="H44" s="257">
        <v>1330520000</v>
      </c>
    </row>
    <row r="45" spans="1:8" s="227" customFormat="1" ht="24.95" customHeight="1">
      <c r="A45" s="235"/>
      <c r="B45" s="235"/>
      <c r="C45" s="235"/>
      <c r="D45" s="248"/>
      <c r="E45" s="248"/>
      <c r="F45" s="250"/>
      <c r="G45" s="119" t="s">
        <v>311</v>
      </c>
      <c r="H45" s="257">
        <v>251120000</v>
      </c>
    </row>
    <row r="46" spans="1:8" s="227" customFormat="1" ht="24.95" customHeight="1">
      <c r="A46" s="235"/>
      <c r="B46" s="235"/>
      <c r="C46" s="235"/>
      <c r="D46" s="248"/>
      <c r="E46" s="248"/>
      <c r="F46" s="250"/>
      <c r="G46" s="119" t="s">
        <v>312</v>
      </c>
      <c r="H46" s="257">
        <v>50000000</v>
      </c>
    </row>
    <row r="47" spans="1:8" s="227" customFormat="1" ht="24.95" customHeight="1">
      <c r="A47" s="235"/>
      <c r="B47" s="235"/>
      <c r="C47" s="235"/>
      <c r="D47" s="248"/>
      <c r="E47" s="248"/>
      <c r="F47" s="250"/>
      <c r="G47" s="119" t="s">
        <v>313</v>
      </c>
      <c r="H47" s="257">
        <v>35772000</v>
      </c>
    </row>
    <row r="48" spans="1:8" s="227" customFormat="1" ht="24.95" customHeight="1">
      <c r="A48" s="235"/>
      <c r="B48" s="235"/>
      <c r="C48" s="235"/>
      <c r="D48" s="248"/>
      <c r="E48" s="248"/>
      <c r="F48" s="250"/>
      <c r="G48" s="119" t="s">
        <v>314</v>
      </c>
      <c r="H48" s="257">
        <v>16000000</v>
      </c>
    </row>
    <row r="49" spans="1:8" s="227" customFormat="1" ht="24.95" customHeight="1">
      <c r="A49" s="235"/>
      <c r="B49" s="235"/>
      <c r="C49" s="235"/>
      <c r="D49" s="248"/>
      <c r="E49" s="248"/>
      <c r="F49" s="250"/>
      <c r="G49" s="119" t="s">
        <v>315</v>
      </c>
      <c r="H49" s="257">
        <v>36000000</v>
      </c>
    </row>
    <row r="50" spans="1:8" s="227" customFormat="1" ht="24.95" customHeight="1">
      <c r="A50" s="235"/>
      <c r="B50" s="235"/>
      <c r="C50" s="235"/>
      <c r="D50" s="248"/>
      <c r="E50" s="248"/>
      <c r="F50" s="250"/>
      <c r="G50" s="119" t="s">
        <v>316</v>
      </c>
      <c r="H50" s="257">
        <v>5000000</v>
      </c>
    </row>
    <row r="51" spans="1:8" s="227" customFormat="1" ht="24.95" customHeight="1">
      <c r="A51" s="235"/>
      <c r="B51" s="235"/>
      <c r="C51" s="235"/>
      <c r="D51" s="248"/>
      <c r="E51" s="248"/>
      <c r="F51" s="250"/>
      <c r="G51" s="119" t="s">
        <v>317</v>
      </c>
      <c r="H51" s="257">
        <v>17500000</v>
      </c>
    </row>
    <row r="52" spans="1:8" s="227" customFormat="1" ht="24.95" customHeight="1">
      <c r="A52" s="235"/>
      <c r="B52" s="235"/>
      <c r="C52" s="235"/>
      <c r="D52" s="248"/>
      <c r="E52" s="248"/>
      <c r="F52" s="250"/>
      <c r="G52" s="119" t="s">
        <v>318</v>
      </c>
      <c r="H52" s="257">
        <v>998975000</v>
      </c>
    </row>
    <row r="53" spans="1:8" s="227" customFormat="1" ht="24.95" customHeight="1">
      <c r="A53" s="235"/>
      <c r="B53" s="235"/>
      <c r="C53" s="235"/>
      <c r="D53" s="248"/>
      <c r="E53" s="248"/>
      <c r="F53" s="250"/>
      <c r="G53" s="119" t="s">
        <v>319</v>
      </c>
      <c r="H53" s="257">
        <v>122655000</v>
      </c>
    </row>
    <row r="54" spans="1:8" s="227" customFormat="1" ht="24.95" customHeight="1">
      <c r="A54" s="235"/>
      <c r="B54" s="246"/>
      <c r="C54" s="246"/>
      <c r="D54" s="228"/>
      <c r="E54" s="228"/>
      <c r="F54" s="229"/>
      <c r="G54" s="111" t="s">
        <v>285</v>
      </c>
      <c r="H54" s="230">
        <f>SUM(H44:H53)</f>
        <v>2863542000</v>
      </c>
    </row>
    <row r="55" spans="1:8" s="227" customFormat="1" ht="24.95" customHeight="1">
      <c r="A55" s="235"/>
      <c r="B55" s="488" t="s">
        <v>320</v>
      </c>
      <c r="C55" s="488"/>
      <c r="D55" s="228">
        <f>D56+D60</f>
        <v>284300</v>
      </c>
      <c r="E55" s="228">
        <f>E56+E60</f>
        <v>34143</v>
      </c>
      <c r="F55" s="229">
        <f>SUM(D55-E55)</f>
        <v>250157</v>
      </c>
      <c r="G55" s="118"/>
      <c r="H55" s="230"/>
    </row>
    <row r="56" spans="1:8" s="227" customFormat="1" ht="24.95" customHeight="1">
      <c r="A56" s="235"/>
      <c r="B56" s="235"/>
      <c r="C56" s="235" t="s">
        <v>321</v>
      </c>
      <c r="D56" s="248">
        <v>194300</v>
      </c>
      <c r="E56" s="248">
        <v>34143</v>
      </c>
      <c r="F56" s="250">
        <f>SUM(D56-E56)</f>
        <v>160157</v>
      </c>
      <c r="G56" s="124" t="s">
        <v>322</v>
      </c>
      <c r="H56" s="98">
        <v>69000000</v>
      </c>
    </row>
    <row r="57" spans="1:8" s="227" customFormat="1" ht="24.95" customHeight="1">
      <c r="A57" s="235"/>
      <c r="B57" s="235"/>
      <c r="C57" s="235"/>
      <c r="D57" s="248"/>
      <c r="E57" s="248"/>
      <c r="F57" s="250"/>
      <c r="G57" s="251" t="s">
        <v>323</v>
      </c>
      <c r="H57" s="252">
        <v>80000000</v>
      </c>
    </row>
    <row r="58" spans="1:8" s="227" customFormat="1" ht="24.95" customHeight="1">
      <c r="A58" s="235"/>
      <c r="B58" s="235"/>
      <c r="C58" s="235"/>
      <c r="D58" s="248"/>
      <c r="E58" s="248"/>
      <c r="F58" s="250"/>
      <c r="G58" s="267" t="s">
        <v>324</v>
      </c>
      <c r="H58" s="268">
        <v>45300000</v>
      </c>
    </row>
    <row r="59" spans="1:8" s="227" customFormat="1" ht="24.95" customHeight="1">
      <c r="A59" s="235"/>
      <c r="B59" s="235"/>
      <c r="C59" s="269"/>
      <c r="D59" s="270"/>
      <c r="E59" s="270"/>
      <c r="F59" s="271"/>
      <c r="G59" s="111" t="s">
        <v>285</v>
      </c>
      <c r="H59" s="272">
        <f>SUM(H56:H58)</f>
        <v>194300000</v>
      </c>
    </row>
    <row r="60" spans="1:8" s="227" customFormat="1" ht="24.95" customHeight="1">
      <c r="A60" s="235"/>
      <c r="B60" s="235"/>
      <c r="C60" s="231" t="s">
        <v>325</v>
      </c>
      <c r="D60" s="240">
        <v>90000</v>
      </c>
      <c r="E60" s="240">
        <v>0</v>
      </c>
      <c r="F60" s="241">
        <f>SUM(D60-E60)</f>
        <v>90000</v>
      </c>
      <c r="G60" s="273" t="s">
        <v>326</v>
      </c>
      <c r="H60" s="98">
        <v>90000000</v>
      </c>
    </row>
    <row r="61" spans="1:8" s="227" customFormat="1" ht="24.95" customHeight="1">
      <c r="A61" s="489" t="s">
        <v>327</v>
      </c>
      <c r="B61" s="489"/>
      <c r="C61" s="489"/>
      <c r="D61" s="232">
        <f>D62</f>
        <v>23099226</v>
      </c>
      <c r="E61" s="232">
        <f>E62</f>
        <v>22908807</v>
      </c>
      <c r="F61" s="233">
        <f>SUM(D61-E61)</f>
        <v>190419</v>
      </c>
      <c r="G61" s="115"/>
      <c r="H61" s="234"/>
    </row>
    <row r="62" spans="1:8" s="227" customFormat="1" ht="24.95" customHeight="1">
      <c r="A62" s="274"/>
      <c r="B62" s="490" t="s">
        <v>328</v>
      </c>
      <c r="C62" s="490"/>
      <c r="D62" s="275">
        <f>D63+D100+D113+D126+D127+D128+D129</f>
        <v>23099226</v>
      </c>
      <c r="E62" s="275">
        <f>E63+E100+E113+E126+E127+E128+E129</f>
        <v>22908807</v>
      </c>
      <c r="F62" s="276">
        <f>SUM(D62-E62)</f>
        <v>190419</v>
      </c>
      <c r="G62" s="115"/>
      <c r="H62" s="234"/>
    </row>
    <row r="63" spans="1:8" s="227" customFormat="1" ht="24.95" customHeight="1">
      <c r="A63" s="277"/>
      <c r="B63" s="274"/>
      <c r="C63" s="278" t="s">
        <v>329</v>
      </c>
      <c r="D63" s="240">
        <v>3963343</v>
      </c>
      <c r="E63" s="240">
        <v>3421643</v>
      </c>
      <c r="F63" s="241">
        <f>SUM(D63-E63)</f>
        <v>541700</v>
      </c>
      <c r="G63" s="266" t="s">
        <v>330</v>
      </c>
      <c r="H63" s="98">
        <v>131900000</v>
      </c>
    </row>
    <row r="64" spans="1:8" s="227" customFormat="1" ht="24.95" customHeight="1">
      <c r="A64" s="277"/>
      <c r="B64" s="277"/>
      <c r="C64" s="279"/>
      <c r="D64" s="248"/>
      <c r="E64" s="248"/>
      <c r="F64" s="250"/>
      <c r="G64" s="280" t="s">
        <v>331</v>
      </c>
      <c r="H64" s="257">
        <v>167712000</v>
      </c>
    </row>
    <row r="65" spans="1:8" s="227" customFormat="1" ht="24.95" customHeight="1">
      <c r="A65" s="277"/>
      <c r="B65" s="277"/>
      <c r="C65" s="279"/>
      <c r="D65" s="248"/>
      <c r="E65" s="248"/>
      <c r="F65" s="250"/>
      <c r="G65" s="280" t="s">
        <v>332</v>
      </c>
      <c r="H65" s="257">
        <v>176445000</v>
      </c>
    </row>
    <row r="66" spans="1:8" s="227" customFormat="1" ht="24.95" customHeight="1">
      <c r="A66" s="277"/>
      <c r="B66" s="277"/>
      <c r="C66" s="279"/>
      <c r="D66" s="248"/>
      <c r="E66" s="248"/>
      <c r="F66" s="250"/>
      <c r="G66" s="280" t="s">
        <v>333</v>
      </c>
      <c r="H66" s="257">
        <v>101556000</v>
      </c>
    </row>
    <row r="67" spans="1:8" s="227" customFormat="1" ht="24.95" customHeight="1">
      <c r="A67" s="277"/>
      <c r="B67" s="277"/>
      <c r="C67" s="279"/>
      <c r="D67" s="248"/>
      <c r="E67" s="248"/>
      <c r="F67" s="250"/>
      <c r="G67" s="280" t="s">
        <v>334</v>
      </c>
      <c r="H67" s="257">
        <v>94936000</v>
      </c>
    </row>
    <row r="68" spans="1:8" s="227" customFormat="1" ht="24.95" customHeight="1">
      <c r="A68" s="277"/>
      <c r="B68" s="277"/>
      <c r="C68" s="279"/>
      <c r="D68" s="248"/>
      <c r="E68" s="248"/>
      <c r="F68" s="250"/>
      <c r="G68" s="280" t="s">
        <v>335</v>
      </c>
      <c r="H68" s="257">
        <v>24876000</v>
      </c>
    </row>
    <row r="69" spans="1:8" s="227" customFormat="1" ht="24.95" customHeight="1">
      <c r="A69" s="277"/>
      <c r="B69" s="277"/>
      <c r="C69" s="279"/>
      <c r="D69" s="248"/>
      <c r="E69" s="248"/>
      <c r="F69" s="250"/>
      <c r="G69" s="280" t="s">
        <v>336</v>
      </c>
      <c r="H69" s="257">
        <v>142860000</v>
      </c>
    </row>
    <row r="70" spans="1:8" s="227" customFormat="1" ht="24.95" customHeight="1">
      <c r="A70" s="277"/>
      <c r="B70" s="277"/>
      <c r="C70" s="279"/>
      <c r="D70" s="248"/>
      <c r="E70" s="248"/>
      <c r="F70" s="250"/>
      <c r="G70" s="280" t="s">
        <v>337</v>
      </c>
      <c r="H70" s="257">
        <v>72600000</v>
      </c>
    </row>
    <row r="71" spans="1:8" s="227" customFormat="1" ht="24.95" customHeight="1">
      <c r="A71" s="277"/>
      <c r="B71" s="277"/>
      <c r="C71" s="279"/>
      <c r="D71" s="248"/>
      <c r="E71" s="248"/>
      <c r="F71" s="250"/>
      <c r="G71" s="280" t="s">
        <v>338</v>
      </c>
      <c r="H71" s="257">
        <v>48306000</v>
      </c>
    </row>
    <row r="72" spans="1:8" s="227" customFormat="1" ht="24.95" customHeight="1">
      <c r="A72" s="277"/>
      <c r="B72" s="277"/>
      <c r="C72" s="279"/>
      <c r="D72" s="248"/>
      <c r="E72" s="248"/>
      <c r="F72" s="250"/>
      <c r="G72" s="280" t="s">
        <v>339</v>
      </c>
      <c r="H72" s="257">
        <v>61824000</v>
      </c>
    </row>
    <row r="73" spans="1:8" s="227" customFormat="1" ht="24.95" customHeight="1">
      <c r="A73" s="277"/>
      <c r="B73" s="277"/>
      <c r="C73" s="279"/>
      <c r="D73" s="248"/>
      <c r="E73" s="248"/>
      <c r="F73" s="250"/>
      <c r="G73" s="280" t="s">
        <v>340</v>
      </c>
      <c r="H73" s="257">
        <v>17001000</v>
      </c>
    </row>
    <row r="74" spans="1:8" s="227" customFormat="1" ht="24.95" customHeight="1">
      <c r="A74" s="277"/>
      <c r="B74" s="277"/>
      <c r="C74" s="279"/>
      <c r="D74" s="248"/>
      <c r="E74" s="248"/>
      <c r="F74" s="250"/>
      <c r="G74" s="280" t="s">
        <v>341</v>
      </c>
      <c r="H74" s="257">
        <v>89412000</v>
      </c>
    </row>
    <row r="75" spans="1:8" s="227" customFormat="1" ht="24.95" customHeight="1">
      <c r="A75" s="277"/>
      <c r="B75" s="277"/>
      <c r="C75" s="279"/>
      <c r="D75" s="248"/>
      <c r="E75" s="248"/>
      <c r="F75" s="250"/>
      <c r="G75" s="280" t="s">
        <v>342</v>
      </c>
      <c r="H75" s="257">
        <v>307954000</v>
      </c>
    </row>
    <row r="76" spans="1:8" s="227" customFormat="1" ht="24.95" customHeight="1">
      <c r="A76" s="277"/>
      <c r="B76" s="277"/>
      <c r="C76" s="279"/>
      <c r="D76" s="248"/>
      <c r="E76" s="248"/>
      <c r="F76" s="250"/>
      <c r="G76" s="280" t="s">
        <v>343</v>
      </c>
      <c r="H76" s="257">
        <v>368739000</v>
      </c>
    </row>
    <row r="77" spans="1:8" s="227" customFormat="1" ht="24.95" customHeight="1">
      <c r="A77" s="277"/>
      <c r="B77" s="277"/>
      <c r="C77" s="279"/>
      <c r="D77" s="248"/>
      <c r="E77" s="248"/>
      <c r="F77" s="250"/>
      <c r="G77" s="280" t="s">
        <v>344</v>
      </c>
      <c r="H77" s="257">
        <v>339583000</v>
      </c>
    </row>
    <row r="78" spans="1:8" s="227" customFormat="1" ht="24.95" customHeight="1">
      <c r="A78" s="277"/>
      <c r="B78" s="277"/>
      <c r="C78" s="279"/>
      <c r="D78" s="248"/>
      <c r="E78" s="248"/>
      <c r="F78" s="250"/>
      <c r="G78" s="280" t="s">
        <v>345</v>
      </c>
      <c r="H78" s="257">
        <v>243784000</v>
      </c>
    </row>
    <row r="79" spans="1:8" s="227" customFormat="1" ht="24.95" customHeight="1">
      <c r="A79" s="277"/>
      <c r="B79" s="277"/>
      <c r="C79" s="279"/>
      <c r="D79" s="248"/>
      <c r="E79" s="248"/>
      <c r="F79" s="250"/>
      <c r="G79" s="280" t="s">
        <v>346</v>
      </c>
      <c r="H79" s="257">
        <v>224430000</v>
      </c>
    </row>
    <row r="80" spans="1:8" s="227" customFormat="1" ht="24.95" customHeight="1">
      <c r="A80" s="277"/>
      <c r="B80" s="277"/>
      <c r="C80" s="279"/>
      <c r="D80" s="248"/>
      <c r="E80" s="248"/>
      <c r="F80" s="250"/>
      <c r="G80" s="280" t="s">
        <v>347</v>
      </c>
      <c r="H80" s="257">
        <v>57324000</v>
      </c>
    </row>
    <row r="81" spans="1:8" s="227" customFormat="1" ht="24.95" customHeight="1">
      <c r="A81" s="277"/>
      <c r="B81" s="277"/>
      <c r="C81" s="279"/>
      <c r="D81" s="248"/>
      <c r="E81" s="248"/>
      <c r="F81" s="250"/>
      <c r="G81" s="280" t="s">
        <v>348</v>
      </c>
      <c r="H81" s="257">
        <v>296880000</v>
      </c>
    </row>
    <row r="82" spans="1:8" s="227" customFormat="1" ht="24.95" customHeight="1">
      <c r="A82" s="277"/>
      <c r="B82" s="277"/>
      <c r="C82" s="279"/>
      <c r="D82" s="248"/>
      <c r="E82" s="248"/>
      <c r="F82" s="250"/>
      <c r="G82" s="280" t="s">
        <v>349</v>
      </c>
      <c r="H82" s="257">
        <v>155238000</v>
      </c>
    </row>
    <row r="83" spans="1:8" s="227" customFormat="1" ht="24.95" customHeight="1">
      <c r="A83" s="277"/>
      <c r="B83" s="277"/>
      <c r="C83" s="279"/>
      <c r="D83" s="248"/>
      <c r="E83" s="248"/>
      <c r="F83" s="250"/>
      <c r="G83" s="280" t="s">
        <v>350</v>
      </c>
      <c r="H83" s="257">
        <v>93470000</v>
      </c>
    </row>
    <row r="84" spans="1:8" s="227" customFormat="1" ht="24.95" customHeight="1">
      <c r="A84" s="277"/>
      <c r="B84" s="277"/>
      <c r="C84" s="279"/>
      <c r="D84" s="248"/>
      <c r="E84" s="248"/>
      <c r="F84" s="250"/>
      <c r="G84" s="280" t="s">
        <v>351</v>
      </c>
      <c r="H84" s="257">
        <v>132116000</v>
      </c>
    </row>
    <row r="85" spans="1:8" s="227" customFormat="1" ht="24.95" customHeight="1">
      <c r="A85" s="277"/>
      <c r="B85" s="277"/>
      <c r="C85" s="279"/>
      <c r="D85" s="248"/>
      <c r="E85" s="248"/>
      <c r="F85" s="250"/>
      <c r="G85" s="280" t="s">
        <v>352</v>
      </c>
      <c r="H85" s="257">
        <v>39333000</v>
      </c>
    </row>
    <row r="86" spans="1:8" s="227" customFormat="1" ht="24.95" customHeight="1">
      <c r="A86" s="277"/>
      <c r="B86" s="277"/>
      <c r="C86" s="279"/>
      <c r="D86" s="248"/>
      <c r="E86" s="248"/>
      <c r="F86" s="250"/>
      <c r="G86" s="280" t="s">
        <v>353</v>
      </c>
      <c r="H86" s="257">
        <v>205798000</v>
      </c>
    </row>
    <row r="87" spans="1:8" s="227" customFormat="1" ht="24.95" customHeight="1">
      <c r="A87" s="277"/>
      <c r="B87" s="277"/>
      <c r="C87" s="279"/>
      <c r="D87" s="248"/>
      <c r="E87" s="248"/>
      <c r="F87" s="250"/>
      <c r="G87" s="280" t="s">
        <v>354</v>
      </c>
      <c r="H87" s="257">
        <v>55836000</v>
      </c>
    </row>
    <row r="88" spans="1:8" s="227" customFormat="1" ht="24.95" customHeight="1">
      <c r="A88" s="277"/>
      <c r="B88" s="277"/>
      <c r="C88" s="279"/>
      <c r="D88" s="248"/>
      <c r="E88" s="248"/>
      <c r="F88" s="250"/>
      <c r="G88" s="280" t="s">
        <v>355</v>
      </c>
      <c r="H88" s="257">
        <v>51952000</v>
      </c>
    </row>
    <row r="89" spans="1:8" s="227" customFormat="1" ht="24.95" customHeight="1">
      <c r="A89" s="277"/>
      <c r="B89" s="277"/>
      <c r="C89" s="279"/>
      <c r="D89" s="248"/>
      <c r="E89" s="248"/>
      <c r="F89" s="250"/>
      <c r="G89" s="280" t="s">
        <v>356</v>
      </c>
      <c r="H89" s="257">
        <v>57258000</v>
      </c>
    </row>
    <row r="90" spans="1:8" s="227" customFormat="1" ht="24.95" customHeight="1">
      <c r="A90" s="277"/>
      <c r="B90" s="277"/>
      <c r="C90" s="279"/>
      <c r="D90" s="248"/>
      <c r="E90" s="248"/>
      <c r="F90" s="250"/>
      <c r="G90" s="280" t="s">
        <v>357</v>
      </c>
      <c r="H90" s="257">
        <v>33752000</v>
      </c>
    </row>
    <row r="91" spans="1:8" s="227" customFormat="1" ht="24.95" customHeight="1">
      <c r="A91" s="277"/>
      <c r="B91" s="277"/>
      <c r="C91" s="279"/>
      <c r="D91" s="248"/>
      <c r="E91" s="248"/>
      <c r="F91" s="250"/>
      <c r="G91" s="280" t="s">
        <v>358</v>
      </c>
      <c r="H91" s="257">
        <v>26804000</v>
      </c>
    </row>
    <row r="92" spans="1:8" s="227" customFormat="1" ht="24.95" customHeight="1">
      <c r="A92" s="277"/>
      <c r="B92" s="277"/>
      <c r="C92" s="279"/>
      <c r="D92" s="248"/>
      <c r="E92" s="248"/>
      <c r="F92" s="250"/>
      <c r="G92" s="280" t="s">
        <v>359</v>
      </c>
      <c r="H92" s="257">
        <v>12224000</v>
      </c>
    </row>
    <row r="93" spans="1:8" s="227" customFormat="1" ht="24.95" customHeight="1">
      <c r="A93" s="277"/>
      <c r="B93" s="277"/>
      <c r="C93" s="279"/>
      <c r="D93" s="248"/>
      <c r="E93" s="248"/>
      <c r="F93" s="250"/>
      <c r="G93" s="280" t="s">
        <v>360</v>
      </c>
      <c r="H93" s="257">
        <v>41592000</v>
      </c>
    </row>
    <row r="94" spans="1:8" s="227" customFormat="1" ht="24.95" customHeight="1">
      <c r="A94" s="277"/>
      <c r="B94" s="277"/>
      <c r="C94" s="279"/>
      <c r="D94" s="248"/>
      <c r="E94" s="248"/>
      <c r="F94" s="250"/>
      <c r="G94" s="280" t="s">
        <v>361</v>
      </c>
      <c r="H94" s="257">
        <v>16056000</v>
      </c>
    </row>
    <row r="95" spans="1:8" s="227" customFormat="1" ht="24.95" customHeight="1">
      <c r="A95" s="277"/>
      <c r="B95" s="277"/>
      <c r="C95" s="279"/>
      <c r="D95" s="248"/>
      <c r="E95" s="248"/>
      <c r="F95" s="250"/>
      <c r="G95" s="280" t="s">
        <v>362</v>
      </c>
      <c r="H95" s="257">
        <v>11674000</v>
      </c>
    </row>
    <row r="96" spans="1:8" s="227" customFormat="1" ht="24.95" customHeight="1">
      <c r="A96" s="277"/>
      <c r="B96" s="277"/>
      <c r="C96" s="279"/>
      <c r="D96" s="248"/>
      <c r="E96" s="248"/>
      <c r="F96" s="250"/>
      <c r="G96" s="280" t="s">
        <v>363</v>
      </c>
      <c r="H96" s="257">
        <v>15412000</v>
      </c>
    </row>
    <row r="97" spans="1:9" s="227" customFormat="1" ht="24.95" customHeight="1">
      <c r="A97" s="277"/>
      <c r="B97" s="277"/>
      <c r="C97" s="279"/>
      <c r="D97" s="248"/>
      <c r="E97" s="248"/>
      <c r="F97" s="250"/>
      <c r="G97" s="280" t="s">
        <v>364</v>
      </c>
      <c r="H97" s="257">
        <v>8916000</v>
      </c>
    </row>
    <row r="98" spans="1:9" s="227" customFormat="1" ht="24.95" customHeight="1">
      <c r="A98" s="277"/>
      <c r="B98" s="277"/>
      <c r="C98" s="279"/>
      <c r="D98" s="248"/>
      <c r="E98" s="248"/>
      <c r="F98" s="250"/>
      <c r="G98" s="280" t="s">
        <v>365</v>
      </c>
      <c r="H98" s="257">
        <v>37790000</v>
      </c>
    </row>
    <row r="99" spans="1:9" s="227" customFormat="1" ht="24.95" customHeight="1">
      <c r="A99" s="277"/>
      <c r="B99" s="277"/>
      <c r="C99" s="281"/>
      <c r="D99" s="228"/>
      <c r="E99" s="228"/>
      <c r="F99" s="229"/>
      <c r="G99" s="259" t="s">
        <v>144</v>
      </c>
      <c r="H99" s="230">
        <f>SUM(H63:H98)</f>
        <v>3963343000</v>
      </c>
    </row>
    <row r="100" spans="1:9" s="227" customFormat="1" ht="24.95" customHeight="1">
      <c r="A100" s="277"/>
      <c r="B100" s="277"/>
      <c r="C100" s="279" t="s">
        <v>366</v>
      </c>
      <c r="D100" s="248">
        <v>19024578</v>
      </c>
      <c r="E100" s="248">
        <v>19196630</v>
      </c>
      <c r="F100" s="250">
        <f>SUM(D100-E100)</f>
        <v>-172052</v>
      </c>
      <c r="G100" s="119" t="s">
        <v>367</v>
      </c>
      <c r="H100" s="257">
        <v>705744000</v>
      </c>
      <c r="I100" s="282"/>
    </row>
    <row r="101" spans="1:9" s="227" customFormat="1" ht="24.95" customHeight="1">
      <c r="A101" s="277"/>
      <c r="B101" s="277"/>
      <c r="C101" s="279"/>
      <c r="D101" s="248"/>
      <c r="E101" s="248"/>
      <c r="F101" s="250"/>
      <c r="G101" s="283" t="s">
        <v>368</v>
      </c>
      <c r="H101" s="257">
        <v>4189350000</v>
      </c>
    </row>
    <row r="102" spans="1:9" s="227" customFormat="1" ht="24.95" customHeight="1">
      <c r="A102" s="277"/>
      <c r="B102" s="277"/>
      <c r="C102" s="279"/>
      <c r="D102" s="248"/>
      <c r="E102" s="248"/>
      <c r="F102" s="250"/>
      <c r="G102" s="283" t="s">
        <v>369</v>
      </c>
      <c r="H102" s="257">
        <v>1644940000</v>
      </c>
    </row>
    <row r="103" spans="1:9" s="227" customFormat="1" ht="24.95" customHeight="1">
      <c r="A103" s="277"/>
      <c r="B103" s="277"/>
      <c r="C103" s="279"/>
      <c r="D103" s="248"/>
      <c r="E103" s="248"/>
      <c r="F103" s="250"/>
      <c r="G103" s="283" t="s">
        <v>370</v>
      </c>
      <c r="H103" s="257">
        <v>1588971000</v>
      </c>
    </row>
    <row r="104" spans="1:9" s="227" customFormat="1" ht="24.95" customHeight="1">
      <c r="A104" s="277"/>
      <c r="B104" s="277"/>
      <c r="C104" s="279"/>
      <c r="D104" s="248"/>
      <c r="E104" s="248"/>
      <c r="F104" s="250"/>
      <c r="G104" s="283" t="s">
        <v>371</v>
      </c>
      <c r="H104" s="257">
        <v>1649343000</v>
      </c>
    </row>
    <row r="105" spans="1:9" s="227" customFormat="1" ht="24.95" customHeight="1">
      <c r="A105" s="277"/>
      <c r="B105" s="277"/>
      <c r="C105" s="279"/>
      <c r="D105" s="248"/>
      <c r="E105" s="248"/>
      <c r="F105" s="250"/>
      <c r="G105" s="283" t="s">
        <v>372</v>
      </c>
      <c r="H105" s="257">
        <v>323763000</v>
      </c>
    </row>
    <row r="106" spans="1:9" s="227" customFormat="1" ht="24.95" customHeight="1">
      <c r="A106" s="277"/>
      <c r="B106" s="277"/>
      <c r="C106" s="279"/>
      <c r="D106" s="248"/>
      <c r="E106" s="248"/>
      <c r="F106" s="250"/>
      <c r="G106" s="283" t="s">
        <v>373</v>
      </c>
      <c r="H106" s="257">
        <v>3718336000</v>
      </c>
    </row>
    <row r="107" spans="1:9" s="227" customFormat="1" ht="24.95" customHeight="1">
      <c r="A107" s="277"/>
      <c r="B107" s="277"/>
      <c r="C107" s="279"/>
      <c r="D107" s="248"/>
      <c r="E107" s="248"/>
      <c r="F107" s="250"/>
      <c r="G107" s="283" t="s">
        <v>374</v>
      </c>
      <c r="H107" s="257">
        <v>828251000</v>
      </c>
    </row>
    <row r="108" spans="1:9" s="227" customFormat="1" ht="24.95" customHeight="1">
      <c r="A108" s="277"/>
      <c r="B108" s="277"/>
      <c r="C108" s="279"/>
      <c r="D108" s="248"/>
      <c r="E108" s="248"/>
      <c r="F108" s="250"/>
      <c r="G108" s="283" t="s">
        <v>375</v>
      </c>
      <c r="H108" s="257">
        <v>1041061000</v>
      </c>
    </row>
    <row r="109" spans="1:9" s="227" customFormat="1" ht="24.95" customHeight="1">
      <c r="A109" s="277"/>
      <c r="B109" s="277"/>
      <c r="C109" s="279"/>
      <c r="D109" s="248"/>
      <c r="E109" s="248"/>
      <c r="F109" s="250"/>
      <c r="G109" s="283" t="s">
        <v>376</v>
      </c>
      <c r="H109" s="257">
        <v>1483499000</v>
      </c>
    </row>
    <row r="110" spans="1:9" s="227" customFormat="1" ht="24.95" customHeight="1">
      <c r="A110" s="277"/>
      <c r="B110" s="277"/>
      <c r="C110" s="279"/>
      <c r="D110" s="248"/>
      <c r="E110" s="248"/>
      <c r="F110" s="250"/>
      <c r="G110" s="227" t="s">
        <v>377</v>
      </c>
      <c r="H110" s="284">
        <v>290299000</v>
      </c>
    </row>
    <row r="111" spans="1:9" s="227" customFormat="1" ht="24.95" customHeight="1">
      <c r="A111" s="277"/>
      <c r="B111" s="277"/>
      <c r="C111" s="279"/>
      <c r="D111" s="248"/>
      <c r="E111" s="248"/>
      <c r="F111" s="250"/>
      <c r="G111" s="267" t="s">
        <v>378</v>
      </c>
      <c r="H111" s="285">
        <v>1561021000</v>
      </c>
    </row>
    <row r="112" spans="1:9" s="227" customFormat="1" ht="24.95" customHeight="1">
      <c r="A112" s="277"/>
      <c r="B112" s="277"/>
      <c r="C112" s="279"/>
      <c r="D112" s="248"/>
      <c r="E112" s="248"/>
      <c r="F112" s="250"/>
      <c r="G112" s="111" t="s">
        <v>285</v>
      </c>
      <c r="H112" s="286">
        <f>SUM(H100:H111)</f>
        <v>19024578000</v>
      </c>
    </row>
    <row r="113" spans="1:8" s="227" customFormat="1" ht="24.95" customHeight="1">
      <c r="A113" s="277"/>
      <c r="B113" s="277"/>
      <c r="C113" s="278" t="s">
        <v>379</v>
      </c>
      <c r="D113" s="240">
        <v>22000</v>
      </c>
      <c r="E113" s="240">
        <v>24308</v>
      </c>
      <c r="F113" s="241">
        <f>SUM(D113-E113)</f>
        <v>-2308</v>
      </c>
      <c r="G113" s="251" t="s">
        <v>380</v>
      </c>
      <c r="H113" s="287">
        <v>1600000</v>
      </c>
    </row>
    <row r="114" spans="1:8" s="227" customFormat="1" ht="24.95" customHeight="1">
      <c r="A114" s="277"/>
      <c r="B114" s="277"/>
      <c r="C114" s="279"/>
      <c r="D114" s="248"/>
      <c r="E114" s="248"/>
      <c r="F114" s="250"/>
      <c r="G114" s="251" t="s">
        <v>381</v>
      </c>
      <c r="H114" s="287">
        <v>2400000</v>
      </c>
    </row>
    <row r="115" spans="1:8" s="227" customFormat="1" ht="24.95" customHeight="1">
      <c r="A115" s="277"/>
      <c r="B115" s="277"/>
      <c r="C115" s="279"/>
      <c r="D115" s="248"/>
      <c r="E115" s="248"/>
      <c r="F115" s="250"/>
      <c r="G115" s="251" t="s">
        <v>382</v>
      </c>
      <c r="H115" s="287">
        <v>1800000</v>
      </c>
    </row>
    <row r="116" spans="1:8" s="227" customFormat="1" ht="24.95" customHeight="1">
      <c r="A116" s="277"/>
      <c r="B116" s="277"/>
      <c r="C116" s="279"/>
      <c r="D116" s="248"/>
      <c r="E116" s="248"/>
      <c r="F116" s="250"/>
      <c r="G116" s="251" t="s">
        <v>383</v>
      </c>
      <c r="H116" s="287">
        <v>10000000</v>
      </c>
    </row>
    <row r="117" spans="1:8" s="227" customFormat="1" ht="24.95" customHeight="1">
      <c r="A117" s="277"/>
      <c r="B117" s="277"/>
      <c r="C117" s="279"/>
      <c r="D117" s="248"/>
      <c r="E117" s="248"/>
      <c r="F117" s="250"/>
      <c r="G117" s="251" t="s">
        <v>384</v>
      </c>
      <c r="H117" s="287">
        <v>1000000</v>
      </c>
    </row>
    <row r="118" spans="1:8" s="227" customFormat="1" ht="24.95" customHeight="1">
      <c r="A118" s="277"/>
      <c r="B118" s="277"/>
      <c r="C118" s="279"/>
      <c r="D118" s="248"/>
      <c r="E118" s="248"/>
      <c r="F118" s="250"/>
      <c r="G118" s="251" t="s">
        <v>385</v>
      </c>
      <c r="H118" s="287">
        <v>300000</v>
      </c>
    </row>
    <row r="119" spans="1:8" s="227" customFormat="1" ht="24.95" customHeight="1">
      <c r="A119" s="277"/>
      <c r="B119" s="277"/>
      <c r="C119" s="279"/>
      <c r="D119" s="248"/>
      <c r="E119" s="248"/>
      <c r="F119" s="250"/>
      <c r="G119" s="251" t="s">
        <v>386</v>
      </c>
      <c r="H119" s="287">
        <v>2100000</v>
      </c>
    </row>
    <row r="120" spans="1:8" s="227" customFormat="1" ht="24.95" customHeight="1">
      <c r="A120" s="277"/>
      <c r="B120" s="277"/>
      <c r="C120" s="279"/>
      <c r="D120" s="248"/>
      <c r="E120" s="248"/>
      <c r="F120" s="250"/>
      <c r="G120" s="251" t="s">
        <v>387</v>
      </c>
      <c r="H120" s="287">
        <v>300000</v>
      </c>
    </row>
    <row r="121" spans="1:8" s="227" customFormat="1" ht="24.95" customHeight="1">
      <c r="A121" s="277"/>
      <c r="B121" s="277"/>
      <c r="C121" s="279"/>
      <c r="D121" s="248"/>
      <c r="E121" s="248"/>
      <c r="F121" s="250"/>
      <c r="G121" s="251" t="s">
        <v>388</v>
      </c>
      <c r="H121" s="287">
        <v>700000</v>
      </c>
    </row>
    <row r="122" spans="1:8" s="227" customFormat="1" ht="24.95" customHeight="1">
      <c r="A122" s="277"/>
      <c r="B122" s="277"/>
      <c r="C122" s="279"/>
      <c r="D122" s="248"/>
      <c r="E122" s="248"/>
      <c r="F122" s="250"/>
      <c r="G122" s="251" t="s">
        <v>389</v>
      </c>
      <c r="H122" s="287">
        <v>900000</v>
      </c>
    </row>
    <row r="123" spans="1:8" s="227" customFormat="1" ht="24.95" customHeight="1">
      <c r="A123" s="277"/>
      <c r="B123" s="277"/>
      <c r="C123" s="279"/>
      <c r="D123" s="248"/>
      <c r="E123" s="248"/>
      <c r="F123" s="250"/>
      <c r="G123" s="251" t="s">
        <v>390</v>
      </c>
      <c r="H123" s="287">
        <v>200000</v>
      </c>
    </row>
    <row r="124" spans="1:8" s="227" customFormat="1" ht="24.95" customHeight="1">
      <c r="A124" s="277"/>
      <c r="B124" s="277"/>
      <c r="C124" s="279"/>
      <c r="D124" s="248"/>
      <c r="E124" s="248"/>
      <c r="F124" s="250"/>
      <c r="G124" s="267" t="s">
        <v>391</v>
      </c>
      <c r="H124" s="285">
        <v>700000</v>
      </c>
    </row>
    <row r="125" spans="1:8" s="227" customFormat="1" ht="24.95" customHeight="1">
      <c r="A125" s="277"/>
      <c r="B125" s="277"/>
      <c r="C125" s="279"/>
      <c r="D125" s="248"/>
      <c r="E125" s="248"/>
      <c r="F125" s="250"/>
      <c r="G125" s="288" t="s">
        <v>285</v>
      </c>
      <c r="H125" s="289">
        <f>SUM(H113:H124)</f>
        <v>22000000</v>
      </c>
    </row>
    <row r="126" spans="1:8" s="227" customFormat="1" ht="24.95" customHeight="1">
      <c r="A126" s="277"/>
      <c r="B126" s="277"/>
      <c r="C126" s="278" t="s">
        <v>392</v>
      </c>
      <c r="D126" s="240">
        <v>89305</v>
      </c>
      <c r="E126" s="240">
        <v>266226</v>
      </c>
      <c r="F126" s="241">
        <f>SUM(D126-E126)</f>
        <v>-176921</v>
      </c>
      <c r="G126" s="290" t="s">
        <v>393</v>
      </c>
      <c r="H126" s="291">
        <v>89305000</v>
      </c>
    </row>
    <row r="127" spans="1:8" s="227" customFormat="1" ht="24.95" customHeight="1">
      <c r="A127" s="277"/>
      <c r="B127" s="277"/>
      <c r="C127" s="278" t="s">
        <v>394</v>
      </c>
      <c r="D127" s="240"/>
      <c r="E127" s="240"/>
      <c r="F127" s="241"/>
      <c r="G127" s="292"/>
      <c r="H127" s="293"/>
    </row>
    <row r="128" spans="1:8" s="227" customFormat="1" ht="24.95" customHeight="1">
      <c r="A128" s="277"/>
      <c r="B128" s="277"/>
      <c r="C128" s="278" t="s">
        <v>395</v>
      </c>
      <c r="D128" s="240">
        <v>0</v>
      </c>
      <c r="E128" s="240"/>
      <c r="F128" s="241"/>
      <c r="G128" s="290"/>
      <c r="H128" s="291"/>
    </row>
    <row r="129" spans="1:8" s="227" customFormat="1" ht="24.95" customHeight="1">
      <c r="A129" s="277"/>
      <c r="B129" s="277"/>
      <c r="C129" s="278" t="s">
        <v>396</v>
      </c>
      <c r="D129" s="240">
        <v>0</v>
      </c>
      <c r="E129" s="240"/>
      <c r="F129" s="241"/>
      <c r="G129" s="124"/>
      <c r="H129" s="98"/>
    </row>
    <row r="130" spans="1:8" s="227" customFormat="1" ht="24.95" customHeight="1">
      <c r="A130" s="484" t="s">
        <v>397</v>
      </c>
      <c r="B130" s="484"/>
      <c r="C130" s="484"/>
      <c r="D130" s="232">
        <f>D131</f>
        <v>0</v>
      </c>
      <c r="E130" s="232">
        <f>E131</f>
        <v>550000</v>
      </c>
      <c r="F130" s="233">
        <f t="shared" ref="F130:F151" si="2">SUM(D130-E130)</f>
        <v>-550000</v>
      </c>
      <c r="G130" s="115"/>
      <c r="H130" s="234"/>
    </row>
    <row r="131" spans="1:8" s="227" customFormat="1" ht="24.95" customHeight="1">
      <c r="A131" s="231"/>
      <c r="B131" s="484" t="s">
        <v>398</v>
      </c>
      <c r="C131" s="484"/>
      <c r="D131" s="232">
        <f>D132+D133+D134</f>
        <v>0</v>
      </c>
      <c r="E131" s="232">
        <f>E132+E133+E134</f>
        <v>550000</v>
      </c>
      <c r="F131" s="233">
        <f t="shared" si="2"/>
        <v>-550000</v>
      </c>
      <c r="G131" s="115"/>
      <c r="H131" s="234"/>
    </row>
    <row r="132" spans="1:8" s="227" customFormat="1" ht="24.95" customHeight="1">
      <c r="A132" s="235"/>
      <c r="B132" s="231"/>
      <c r="C132" s="246" t="s">
        <v>399</v>
      </c>
      <c r="D132" s="232">
        <v>0</v>
      </c>
      <c r="E132" s="232">
        <v>0</v>
      </c>
      <c r="F132" s="233">
        <f t="shared" si="2"/>
        <v>0</v>
      </c>
      <c r="G132" s="115"/>
      <c r="H132" s="234"/>
    </row>
    <row r="133" spans="1:8" s="227" customFormat="1" ht="24.95" customHeight="1">
      <c r="A133" s="235"/>
      <c r="B133" s="235"/>
      <c r="C133" s="246" t="s">
        <v>400</v>
      </c>
      <c r="D133" s="228">
        <v>0</v>
      </c>
      <c r="E133" s="228">
        <v>0</v>
      </c>
      <c r="F133" s="229">
        <f t="shared" si="2"/>
        <v>0</v>
      </c>
      <c r="G133" s="118"/>
      <c r="H133" s="230"/>
    </row>
    <row r="134" spans="1:8" s="227" customFormat="1" ht="24.95" customHeight="1">
      <c r="A134" s="246"/>
      <c r="B134" s="246"/>
      <c r="C134" s="246" t="s">
        <v>401</v>
      </c>
      <c r="D134" s="228">
        <v>0</v>
      </c>
      <c r="E134" s="228">
        <v>550000</v>
      </c>
      <c r="F134" s="229">
        <f t="shared" si="2"/>
        <v>-550000</v>
      </c>
      <c r="G134" s="118" t="s">
        <v>402</v>
      </c>
      <c r="H134" s="230">
        <v>550000000</v>
      </c>
    </row>
    <row r="135" spans="1:8" s="227" customFormat="1" ht="24.95" customHeight="1">
      <c r="A135" s="484" t="s">
        <v>403</v>
      </c>
      <c r="B135" s="484"/>
      <c r="C135" s="484"/>
      <c r="D135" s="232">
        <f>D136</f>
        <v>0</v>
      </c>
      <c r="E135" s="232">
        <f>E136</f>
        <v>0</v>
      </c>
      <c r="F135" s="233">
        <f t="shared" si="2"/>
        <v>0</v>
      </c>
      <c r="G135" s="115"/>
      <c r="H135" s="234"/>
    </row>
    <row r="136" spans="1:8" s="227" customFormat="1" ht="24.95" customHeight="1">
      <c r="A136" s="231"/>
      <c r="B136" s="484" t="s">
        <v>404</v>
      </c>
      <c r="C136" s="484"/>
      <c r="D136" s="232">
        <f>D137</f>
        <v>0</v>
      </c>
      <c r="E136" s="232">
        <f>E137</f>
        <v>0</v>
      </c>
      <c r="F136" s="233">
        <f t="shared" si="2"/>
        <v>0</v>
      </c>
      <c r="G136" s="115"/>
      <c r="H136" s="234"/>
    </row>
    <row r="137" spans="1:8" s="227" customFormat="1" ht="24.95" customHeight="1">
      <c r="A137" s="235"/>
      <c r="B137" s="231"/>
      <c r="C137" s="244" t="s">
        <v>405</v>
      </c>
      <c r="D137" s="232">
        <v>0</v>
      </c>
      <c r="E137" s="232">
        <v>0</v>
      </c>
      <c r="F137" s="233">
        <f t="shared" si="2"/>
        <v>0</v>
      </c>
      <c r="G137" s="115"/>
      <c r="H137" s="234"/>
    </row>
    <row r="138" spans="1:8" s="227" customFormat="1" ht="24.95" customHeight="1">
      <c r="A138" s="484" t="s">
        <v>406</v>
      </c>
      <c r="B138" s="484"/>
      <c r="C138" s="484"/>
      <c r="D138" s="232">
        <f>D139</f>
        <v>0</v>
      </c>
      <c r="E138" s="232">
        <f>E139</f>
        <v>0</v>
      </c>
      <c r="F138" s="233">
        <f t="shared" si="2"/>
        <v>0</v>
      </c>
      <c r="G138" s="115"/>
      <c r="H138" s="234"/>
    </row>
    <row r="139" spans="1:8" s="227" customFormat="1" ht="24.95" customHeight="1">
      <c r="A139" s="231"/>
      <c r="B139" s="484" t="s">
        <v>407</v>
      </c>
      <c r="C139" s="484"/>
      <c r="D139" s="232">
        <f>D140+D142</f>
        <v>0</v>
      </c>
      <c r="E139" s="232">
        <f>E140+E142</f>
        <v>0</v>
      </c>
      <c r="F139" s="233">
        <f t="shared" si="2"/>
        <v>0</v>
      </c>
      <c r="G139" s="115"/>
      <c r="H139" s="234"/>
    </row>
    <row r="140" spans="1:8" s="227" customFormat="1" ht="24.95" customHeight="1">
      <c r="A140" s="235"/>
      <c r="B140" s="231"/>
      <c r="C140" s="244" t="s">
        <v>408</v>
      </c>
      <c r="D140" s="232">
        <v>0</v>
      </c>
      <c r="E140" s="232">
        <v>0</v>
      </c>
      <c r="F140" s="233">
        <f t="shared" si="2"/>
        <v>0</v>
      </c>
      <c r="G140" s="115"/>
      <c r="H140" s="234"/>
    </row>
    <row r="141" spans="1:8" s="227" customFormat="1" ht="24.95" customHeight="1">
      <c r="A141" s="235"/>
      <c r="B141" s="235"/>
      <c r="C141" s="244" t="s">
        <v>409</v>
      </c>
      <c r="D141" s="232">
        <v>0</v>
      </c>
      <c r="E141" s="232">
        <v>0</v>
      </c>
      <c r="F141" s="233">
        <f>SUM(D141-E141)</f>
        <v>0</v>
      </c>
      <c r="G141" s="115"/>
      <c r="H141" s="234"/>
    </row>
    <row r="142" spans="1:8" s="227" customFormat="1" ht="24.95" customHeight="1">
      <c r="A142" s="246"/>
      <c r="B142" s="246"/>
      <c r="C142" s="294" t="s">
        <v>410</v>
      </c>
      <c r="D142" s="232">
        <v>0</v>
      </c>
      <c r="E142" s="232">
        <v>0</v>
      </c>
      <c r="F142" s="233">
        <f t="shared" si="2"/>
        <v>0</v>
      </c>
      <c r="G142" s="115"/>
      <c r="H142" s="234"/>
    </row>
    <row r="143" spans="1:8" s="227" customFormat="1" ht="24.95" customHeight="1">
      <c r="A143" s="484" t="s">
        <v>411</v>
      </c>
      <c r="B143" s="484"/>
      <c r="C143" s="484"/>
      <c r="D143" s="232">
        <f>D144</f>
        <v>0</v>
      </c>
      <c r="E143" s="232">
        <f>E144</f>
        <v>0</v>
      </c>
      <c r="F143" s="233">
        <f t="shared" si="2"/>
        <v>0</v>
      </c>
      <c r="G143" s="115"/>
      <c r="H143" s="234"/>
    </row>
    <row r="144" spans="1:8" s="227" customFormat="1" ht="24.95" customHeight="1">
      <c r="A144" s="231"/>
      <c r="B144" s="484" t="s">
        <v>412</v>
      </c>
      <c r="C144" s="484"/>
      <c r="D144" s="232">
        <f>D145</f>
        <v>0</v>
      </c>
      <c r="E144" s="232">
        <f>E145</f>
        <v>0</v>
      </c>
      <c r="F144" s="233">
        <f t="shared" si="2"/>
        <v>0</v>
      </c>
      <c r="G144" s="115"/>
      <c r="H144" s="234"/>
    </row>
    <row r="145" spans="1:8" s="227" customFormat="1" ht="24.95" customHeight="1">
      <c r="A145" s="235"/>
      <c r="B145" s="235"/>
      <c r="C145" s="235" t="s">
        <v>412</v>
      </c>
      <c r="D145" s="248">
        <v>0</v>
      </c>
      <c r="E145" s="248">
        <v>0</v>
      </c>
      <c r="F145" s="250">
        <f t="shared" si="2"/>
        <v>0</v>
      </c>
      <c r="G145" s="119"/>
      <c r="H145" s="257"/>
    </row>
    <row r="146" spans="1:8" s="227" customFormat="1" ht="24.95" customHeight="1">
      <c r="A146" s="484" t="s">
        <v>413</v>
      </c>
      <c r="B146" s="484"/>
      <c r="C146" s="484"/>
      <c r="D146" s="232">
        <f>D147</f>
        <v>0</v>
      </c>
      <c r="E146" s="232">
        <f>E147</f>
        <v>6887</v>
      </c>
      <c r="F146" s="233">
        <f t="shared" si="2"/>
        <v>-6887</v>
      </c>
      <c r="G146" s="115"/>
      <c r="H146" s="234"/>
    </row>
    <row r="147" spans="1:8" s="227" customFormat="1" ht="24.95" customHeight="1">
      <c r="A147" s="231"/>
      <c r="B147" s="484" t="s">
        <v>414</v>
      </c>
      <c r="C147" s="484"/>
      <c r="D147" s="232">
        <f>D148+D149+D150+D151</f>
        <v>0</v>
      </c>
      <c r="E147" s="232">
        <f>E148+E149+E150+E151</f>
        <v>6887</v>
      </c>
      <c r="F147" s="233">
        <f t="shared" si="2"/>
        <v>-6887</v>
      </c>
      <c r="G147" s="115"/>
      <c r="H147" s="234"/>
    </row>
    <row r="148" spans="1:8" s="227" customFormat="1" ht="24.95" customHeight="1">
      <c r="A148" s="235"/>
      <c r="B148" s="231"/>
      <c r="C148" s="244" t="s">
        <v>415</v>
      </c>
      <c r="D148" s="232">
        <v>0</v>
      </c>
      <c r="E148" s="232">
        <v>0</v>
      </c>
      <c r="F148" s="233">
        <f t="shared" si="2"/>
        <v>0</v>
      </c>
      <c r="G148" s="115"/>
      <c r="H148" s="234"/>
    </row>
    <row r="149" spans="1:8" s="227" customFormat="1" ht="24.95" customHeight="1">
      <c r="A149" s="235"/>
      <c r="B149" s="235"/>
      <c r="C149" s="244" t="s">
        <v>416</v>
      </c>
      <c r="D149" s="232">
        <v>0</v>
      </c>
      <c r="E149" s="232">
        <v>0</v>
      </c>
      <c r="F149" s="233">
        <f t="shared" si="2"/>
        <v>0</v>
      </c>
      <c r="G149" s="115"/>
      <c r="H149" s="234"/>
    </row>
    <row r="150" spans="1:8" s="227" customFormat="1" ht="24.95" customHeight="1">
      <c r="A150" s="235"/>
      <c r="B150" s="235"/>
      <c r="C150" s="244" t="s">
        <v>417</v>
      </c>
      <c r="D150" s="232">
        <v>0</v>
      </c>
      <c r="E150" s="232">
        <v>0</v>
      </c>
      <c r="F150" s="233">
        <f t="shared" si="2"/>
        <v>0</v>
      </c>
      <c r="G150" s="295"/>
      <c r="H150" s="296"/>
    </row>
    <row r="151" spans="1:8" s="227" customFormat="1" ht="24.95" customHeight="1">
      <c r="A151" s="235"/>
      <c r="B151" s="235"/>
      <c r="C151" s="231" t="s">
        <v>418</v>
      </c>
      <c r="D151" s="240">
        <v>0</v>
      </c>
      <c r="E151" s="240">
        <v>6887</v>
      </c>
      <c r="F151" s="241">
        <f t="shared" si="2"/>
        <v>-6887</v>
      </c>
      <c r="G151" s="265"/>
      <c r="H151" s="297"/>
    </row>
    <row r="152" spans="1:8" s="227" customFormat="1" ht="24.95" customHeight="1">
      <c r="A152" s="484" t="s">
        <v>419</v>
      </c>
      <c r="B152" s="484"/>
      <c r="C152" s="484"/>
      <c r="D152" s="232">
        <f>D153</f>
        <v>389363</v>
      </c>
      <c r="E152" s="232">
        <f>E153</f>
        <v>1343995</v>
      </c>
      <c r="F152" s="233">
        <f>SUM(D152-E152)</f>
        <v>-954632</v>
      </c>
      <c r="G152" s="115"/>
      <c r="H152" s="234"/>
    </row>
    <row r="153" spans="1:8" s="227" customFormat="1" ht="24.95" customHeight="1">
      <c r="A153" s="231"/>
      <c r="B153" s="484" t="s">
        <v>420</v>
      </c>
      <c r="C153" s="484"/>
      <c r="D153" s="232">
        <f>SUM(D154:D154)</f>
        <v>389363</v>
      </c>
      <c r="E153" s="232">
        <f>SUM(E154:E154)</f>
        <v>1343995</v>
      </c>
      <c r="F153" s="233">
        <f>SUM(D153-E153)</f>
        <v>-954632</v>
      </c>
      <c r="G153" s="115"/>
      <c r="H153" s="234"/>
    </row>
    <row r="154" spans="1:8" s="227" customFormat="1" ht="24.95" customHeight="1">
      <c r="A154" s="235"/>
      <c r="B154" s="231"/>
      <c r="C154" s="231" t="s">
        <v>420</v>
      </c>
      <c r="D154" s="240">
        <v>389363</v>
      </c>
      <c r="E154" s="240">
        <v>1343995</v>
      </c>
      <c r="F154" s="241">
        <f>SUM(D154-E154)</f>
        <v>-954632</v>
      </c>
      <c r="G154" s="124"/>
      <c r="H154" s="98"/>
    </row>
    <row r="155" spans="1:8" s="227" customFormat="1" ht="24.95" customHeight="1">
      <c r="A155" s="485" t="s">
        <v>421</v>
      </c>
      <c r="B155" s="486"/>
      <c r="C155" s="487"/>
      <c r="D155" s="298">
        <f>D152+D146+D143+D138+D135+D130+D61+D40+D11+D5</f>
        <v>32136000</v>
      </c>
      <c r="E155" s="298">
        <f>E152+E146+E143+E138+E135+E130+E61+E40+E11+E5</f>
        <v>33828000</v>
      </c>
      <c r="F155" s="299">
        <f>SUM(D155-E155)</f>
        <v>-1692000</v>
      </c>
      <c r="G155" s="300"/>
      <c r="H155" s="301"/>
    </row>
    <row r="156" spans="1:8" ht="18" customHeight="1">
      <c r="D156" s="302"/>
      <c r="H156" s="303"/>
    </row>
    <row r="157" spans="1:8" ht="18" customHeight="1">
      <c r="D157" s="304"/>
      <c r="H157" s="303"/>
    </row>
  </sheetData>
  <mergeCells count="31">
    <mergeCell ref="A40:C40"/>
    <mergeCell ref="A1:H1"/>
    <mergeCell ref="A2:C2"/>
    <mergeCell ref="D2:F2"/>
    <mergeCell ref="A3:C3"/>
    <mergeCell ref="D3:D4"/>
    <mergeCell ref="E3:E4"/>
    <mergeCell ref="F3:F4"/>
    <mergeCell ref="G3:H4"/>
    <mergeCell ref="A5:C5"/>
    <mergeCell ref="B6:C6"/>
    <mergeCell ref="A11:C11"/>
    <mergeCell ref="B12:C12"/>
    <mergeCell ref="B18:C18"/>
    <mergeCell ref="B144:C144"/>
    <mergeCell ref="B41:C41"/>
    <mergeCell ref="B55:C55"/>
    <mergeCell ref="A61:C61"/>
    <mergeCell ref="B62:C62"/>
    <mergeCell ref="A130:C130"/>
    <mergeCell ref="B131:C131"/>
    <mergeCell ref="A135:C135"/>
    <mergeCell ref="B136:C136"/>
    <mergeCell ref="A138:C138"/>
    <mergeCell ref="B139:C139"/>
    <mergeCell ref="A143:C143"/>
    <mergeCell ref="A146:C146"/>
    <mergeCell ref="B147:C147"/>
    <mergeCell ref="A152:C152"/>
    <mergeCell ref="B153:C153"/>
    <mergeCell ref="A155:C155"/>
  </mergeCells>
  <phoneticPr fontId="3" type="noConversion"/>
  <pageMargins left="0.35433070866141736" right="0.31496062992125984" top="1.0236220472440944" bottom="0.82677165354330717" header="0.51181102362204722" footer="0.31496062992125984"/>
  <pageSetup paperSize="9" scale="70" fitToWidth="0" fitToHeight="0" orientation="portrait" r:id="rId1"/>
  <headerFooter alignWithMargins="0"/>
  <rowBreaks count="2" manualBreakCount="2">
    <brk id="39" max="7" man="1"/>
    <brk id="142"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2:BI1170"/>
  <sheetViews>
    <sheetView view="pageBreakPreview" zoomScaleNormal="100" zoomScaleSheetLayoutView="100" workbookViewId="0">
      <pane xSplit="1" ySplit="6" topLeftCell="B7" activePane="bottomRight" state="frozen"/>
      <selection activeCell="M23" sqref="M23"/>
      <selection pane="topRight" activeCell="M23" sqref="M23"/>
      <selection pane="bottomLeft" activeCell="M23" sqref="M23"/>
      <selection pane="bottomRight" activeCell="M23" sqref="M23"/>
    </sheetView>
  </sheetViews>
  <sheetFormatPr defaultRowHeight="14.25"/>
  <cols>
    <col min="1" max="1" width="17.125" style="305" customWidth="1"/>
    <col min="2" max="3" width="8.125" style="305" customWidth="1"/>
    <col min="4" max="4" width="10" style="305" customWidth="1"/>
    <col min="5" max="11" width="8.125" style="305" customWidth="1"/>
    <col min="12" max="28" width="9.125" style="305" customWidth="1"/>
    <col min="29" max="29" width="10.5" style="305" customWidth="1"/>
    <col min="30" max="30" width="11.5" style="305" customWidth="1"/>
    <col min="31" max="31" width="10.75" style="305" customWidth="1"/>
    <col min="32" max="32" width="12.25" style="305" customWidth="1"/>
    <col min="33" max="34" width="12.375" style="305" customWidth="1"/>
    <col min="35" max="37" width="11.5" style="305" customWidth="1"/>
    <col min="38" max="38" width="12.75" style="305" customWidth="1"/>
    <col min="39" max="41" width="9.125" style="306" customWidth="1"/>
    <col min="42" max="42" width="9.125" style="305" customWidth="1"/>
    <col min="43" max="43" width="9.375" style="305" customWidth="1"/>
    <col min="44" max="45" width="9.125" style="306" customWidth="1"/>
    <col min="46" max="46" width="10.75" style="306" customWidth="1"/>
    <col min="47" max="47" width="9.125" style="305" customWidth="1"/>
    <col min="48" max="48" width="9.625" style="305" customWidth="1"/>
    <col min="49" max="51" width="8.125" style="305" customWidth="1"/>
    <col min="52" max="53" width="9.125" style="305" customWidth="1"/>
    <col min="54" max="54" width="8.375" style="305" customWidth="1"/>
    <col min="55" max="55" width="11.5" style="374" customWidth="1"/>
    <col min="56" max="56" width="1.875" style="375" customWidth="1"/>
    <col min="57" max="57" width="13.375" style="305" customWidth="1"/>
    <col min="58" max="58" width="11.375" customWidth="1"/>
    <col min="59" max="59" width="8.5" style="133" customWidth="1"/>
    <col min="60" max="60" width="9" style="305"/>
    <col min="61" max="61" width="13.25" style="305" customWidth="1"/>
    <col min="62" max="16384" width="9" style="305"/>
  </cols>
  <sheetData>
    <row r="2" spans="1:61" ht="20.25">
      <c r="A2" s="468" t="s">
        <v>422</v>
      </c>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8"/>
      <c r="AX2" s="468"/>
      <c r="AY2" s="468"/>
      <c r="AZ2" s="468"/>
      <c r="BA2" s="468"/>
      <c r="BB2" s="468"/>
      <c r="BC2" s="468"/>
      <c r="BD2" s="468"/>
    </row>
    <row r="3" spans="1:61" ht="21.75" customHeight="1">
      <c r="L3" s="136" t="s">
        <v>423</v>
      </c>
      <c r="X3" s="136" t="s">
        <v>423</v>
      </c>
      <c r="AM3" s="136" t="s">
        <v>423</v>
      </c>
      <c r="BA3" s="136" t="s">
        <v>423</v>
      </c>
      <c r="BB3" s="136"/>
      <c r="BC3" s="136"/>
      <c r="BD3" s="307"/>
      <c r="BE3" s="136" t="s">
        <v>423</v>
      </c>
    </row>
    <row r="4" spans="1:61" s="319" customFormat="1" ht="19.5" customHeight="1">
      <c r="A4" s="308" t="s">
        <v>185</v>
      </c>
      <c r="B4" s="309" t="s">
        <v>424</v>
      </c>
      <c r="C4" s="310"/>
      <c r="D4" s="310"/>
      <c r="E4" s="310"/>
      <c r="F4" s="310"/>
      <c r="G4" s="492"/>
      <c r="H4" s="493"/>
      <c r="I4" s="311" t="s">
        <v>425</v>
      </c>
      <c r="J4" s="311"/>
      <c r="K4" s="311"/>
      <c r="L4" s="310" t="s">
        <v>426</v>
      </c>
      <c r="M4" s="310"/>
      <c r="N4" s="310"/>
      <c r="O4" s="310"/>
      <c r="P4" s="310"/>
      <c r="Q4" s="310"/>
      <c r="R4" s="310"/>
      <c r="S4" s="310"/>
      <c r="T4" s="310"/>
      <c r="U4" s="310"/>
      <c r="V4" s="312"/>
      <c r="W4" s="309" t="s">
        <v>427</v>
      </c>
      <c r="X4" s="310"/>
      <c r="Y4" s="310"/>
      <c r="Z4" s="310"/>
      <c r="AA4" s="309"/>
      <c r="AB4" s="310" t="s">
        <v>427</v>
      </c>
      <c r="AC4" s="310"/>
      <c r="AD4" s="312"/>
      <c r="AE4" s="309" t="s">
        <v>428</v>
      </c>
      <c r="AF4" s="310"/>
      <c r="AG4" s="310"/>
      <c r="AH4" s="310"/>
      <c r="AI4" s="310"/>
      <c r="AJ4" s="310"/>
      <c r="AK4" s="310"/>
      <c r="AL4" s="313"/>
      <c r="AM4" s="314" t="s">
        <v>429</v>
      </c>
      <c r="AN4" s="315"/>
      <c r="AO4" s="315"/>
      <c r="AP4" s="316"/>
      <c r="AQ4" s="315" t="s">
        <v>430</v>
      </c>
      <c r="AR4" s="314" t="s">
        <v>431</v>
      </c>
      <c r="AS4" s="315"/>
      <c r="AT4" s="315"/>
      <c r="AU4" s="310"/>
      <c r="AV4" s="317" t="s">
        <v>432</v>
      </c>
      <c r="AW4" s="309" t="s">
        <v>433</v>
      </c>
      <c r="AX4" s="310"/>
      <c r="AY4" s="310"/>
      <c r="AZ4" s="310"/>
      <c r="BA4" s="310"/>
      <c r="BB4" s="494" t="s">
        <v>434</v>
      </c>
      <c r="BC4" s="497" t="s">
        <v>435</v>
      </c>
      <c r="BD4" s="318"/>
      <c r="BE4" s="500" t="s">
        <v>436</v>
      </c>
      <c r="BF4" s="477" t="s">
        <v>437</v>
      </c>
      <c r="BG4" s="478"/>
      <c r="BI4" s="320"/>
    </row>
    <row r="5" spans="1:61" s="319" customFormat="1" ht="19.5" customHeight="1">
      <c r="A5" s="321"/>
      <c r="B5" s="322" t="s">
        <v>424</v>
      </c>
      <c r="C5" s="323"/>
      <c r="D5" s="323"/>
      <c r="E5" s="323"/>
      <c r="F5" s="312"/>
      <c r="G5" s="322" t="s">
        <v>438</v>
      </c>
      <c r="H5" s="323"/>
      <c r="I5" s="323"/>
      <c r="J5" s="323"/>
      <c r="K5" s="323"/>
      <c r="L5" s="313"/>
      <c r="M5" s="322" t="s">
        <v>439</v>
      </c>
      <c r="N5" s="323"/>
      <c r="O5" s="323"/>
      <c r="P5" s="323"/>
      <c r="Q5" s="323"/>
      <c r="R5" s="323"/>
      <c r="S5" s="323"/>
      <c r="T5" s="323"/>
      <c r="U5" s="312"/>
      <c r="V5" s="324" t="s">
        <v>198</v>
      </c>
      <c r="W5" s="322" t="s">
        <v>440</v>
      </c>
      <c r="X5" s="323"/>
      <c r="Y5" s="310"/>
      <c r="Z5" s="312"/>
      <c r="AA5" s="322" t="s">
        <v>441</v>
      </c>
      <c r="AB5" s="323"/>
      <c r="AC5" s="312"/>
      <c r="AD5" s="495" t="s">
        <v>198</v>
      </c>
      <c r="AE5" s="325" t="s">
        <v>442</v>
      </c>
      <c r="AF5" s="325"/>
      <c r="AG5" s="325"/>
      <c r="AH5" s="325"/>
      <c r="AI5" s="325"/>
      <c r="AJ5" s="322"/>
      <c r="AK5" s="326"/>
      <c r="AL5" s="502" t="s">
        <v>443</v>
      </c>
      <c r="AM5" s="327" t="s">
        <v>444</v>
      </c>
      <c r="AN5" s="328"/>
      <c r="AO5" s="328"/>
      <c r="AP5" s="312"/>
      <c r="AQ5" s="329" t="s">
        <v>430</v>
      </c>
      <c r="AR5" s="327" t="s">
        <v>445</v>
      </c>
      <c r="AS5" s="328"/>
      <c r="AT5" s="328"/>
      <c r="AU5" s="312"/>
      <c r="AV5" s="325" t="s">
        <v>446</v>
      </c>
      <c r="AW5" s="322" t="s">
        <v>447</v>
      </c>
      <c r="AX5" s="323"/>
      <c r="AY5" s="323"/>
      <c r="AZ5" s="323"/>
      <c r="BA5" s="312"/>
      <c r="BB5" s="495"/>
      <c r="BC5" s="498"/>
      <c r="BD5" s="330"/>
      <c r="BE5" s="501"/>
      <c r="BF5" s="479"/>
      <c r="BG5" s="480"/>
      <c r="BI5" s="320"/>
    </row>
    <row r="6" spans="1:61" s="319" customFormat="1" ht="30" customHeight="1">
      <c r="A6" s="331" t="s">
        <v>207</v>
      </c>
      <c r="B6" s="332" t="s">
        <v>448</v>
      </c>
      <c r="C6" s="333" t="s">
        <v>449</v>
      </c>
      <c r="D6" s="334" t="s">
        <v>450</v>
      </c>
      <c r="E6" s="333" t="s">
        <v>451</v>
      </c>
      <c r="F6" s="335" t="s">
        <v>200</v>
      </c>
      <c r="G6" s="336" t="s">
        <v>452</v>
      </c>
      <c r="H6" s="333" t="s">
        <v>453</v>
      </c>
      <c r="I6" s="333" t="s">
        <v>454</v>
      </c>
      <c r="J6" s="333" t="s">
        <v>451</v>
      </c>
      <c r="K6" s="333" t="s">
        <v>455</v>
      </c>
      <c r="L6" s="335" t="s">
        <v>200</v>
      </c>
      <c r="M6" s="332" t="s">
        <v>456</v>
      </c>
      <c r="N6" s="333" t="s">
        <v>457</v>
      </c>
      <c r="O6" s="333" t="s">
        <v>458</v>
      </c>
      <c r="P6" s="337" t="s">
        <v>459</v>
      </c>
      <c r="Q6" s="337" t="s">
        <v>460</v>
      </c>
      <c r="R6" s="337" t="s">
        <v>461</v>
      </c>
      <c r="S6" s="337" t="s">
        <v>462</v>
      </c>
      <c r="T6" s="337" t="s">
        <v>463</v>
      </c>
      <c r="U6" s="338" t="s">
        <v>200</v>
      </c>
      <c r="V6" s="339"/>
      <c r="W6" s="340" t="s">
        <v>464</v>
      </c>
      <c r="X6" s="333" t="s">
        <v>465</v>
      </c>
      <c r="Y6" s="341" t="s">
        <v>466</v>
      </c>
      <c r="Z6" s="342" t="s">
        <v>200</v>
      </c>
      <c r="AA6" s="332" t="s">
        <v>467</v>
      </c>
      <c r="AB6" s="337" t="s">
        <v>468</v>
      </c>
      <c r="AC6" s="342" t="s">
        <v>200</v>
      </c>
      <c r="AD6" s="496"/>
      <c r="AE6" s="343" t="s">
        <v>469</v>
      </c>
      <c r="AF6" s="344" t="s">
        <v>470</v>
      </c>
      <c r="AG6" s="344" t="s">
        <v>471</v>
      </c>
      <c r="AH6" s="345" t="s">
        <v>472</v>
      </c>
      <c r="AI6" s="345" t="s">
        <v>473</v>
      </c>
      <c r="AJ6" s="345" t="s">
        <v>474</v>
      </c>
      <c r="AK6" s="344" t="s">
        <v>475</v>
      </c>
      <c r="AL6" s="503"/>
      <c r="AM6" s="346" t="s">
        <v>476</v>
      </c>
      <c r="AN6" s="347" t="s">
        <v>477</v>
      </c>
      <c r="AO6" s="347" t="s">
        <v>478</v>
      </c>
      <c r="AP6" s="342" t="s">
        <v>200</v>
      </c>
      <c r="AQ6" s="348" t="s">
        <v>430</v>
      </c>
      <c r="AR6" s="346" t="s">
        <v>479</v>
      </c>
      <c r="AS6" s="347" t="s">
        <v>480</v>
      </c>
      <c r="AT6" s="347" t="s">
        <v>481</v>
      </c>
      <c r="AU6" s="342" t="s">
        <v>200</v>
      </c>
      <c r="AV6" s="349" t="s">
        <v>446</v>
      </c>
      <c r="AW6" s="350" t="s">
        <v>482</v>
      </c>
      <c r="AX6" s="333" t="s">
        <v>483</v>
      </c>
      <c r="AY6" s="333" t="s">
        <v>484</v>
      </c>
      <c r="AZ6" s="337" t="s">
        <v>485</v>
      </c>
      <c r="BA6" s="342" t="s">
        <v>200</v>
      </c>
      <c r="BB6" s="496"/>
      <c r="BC6" s="499"/>
      <c r="BD6" s="330"/>
      <c r="BE6" s="178" t="s">
        <v>486</v>
      </c>
      <c r="BF6" s="179" t="s">
        <v>487</v>
      </c>
      <c r="BG6" s="180" t="s">
        <v>488</v>
      </c>
      <c r="BI6" s="320"/>
    </row>
    <row r="7" spans="1:61" s="361" customFormat="1" ht="33.75" customHeight="1" thickBot="1">
      <c r="A7" s="351"/>
      <c r="B7" s="352">
        <v>38520</v>
      </c>
      <c r="C7" s="353">
        <v>12000</v>
      </c>
      <c r="D7" s="353">
        <v>0</v>
      </c>
      <c r="E7" s="353">
        <v>4000</v>
      </c>
      <c r="F7" s="354">
        <f>SUM(B7:E7)</f>
        <v>54520</v>
      </c>
      <c r="G7" s="355">
        <v>2130405</v>
      </c>
      <c r="H7" s="353">
        <v>472572</v>
      </c>
      <c r="I7" s="353">
        <v>0</v>
      </c>
      <c r="J7" s="353">
        <v>42000</v>
      </c>
      <c r="K7" s="353">
        <v>830161</v>
      </c>
      <c r="L7" s="354">
        <f>SUM(G7:K7)</f>
        <v>3475138</v>
      </c>
      <c r="M7" s="355">
        <v>37644</v>
      </c>
      <c r="N7" s="353">
        <v>4380</v>
      </c>
      <c r="O7" s="353">
        <v>18270</v>
      </c>
      <c r="P7" s="353">
        <v>11000</v>
      </c>
      <c r="Q7" s="353">
        <v>235116</v>
      </c>
      <c r="R7" s="353">
        <v>1246350</v>
      </c>
      <c r="S7" s="353">
        <v>12240</v>
      </c>
      <c r="T7" s="353">
        <v>0</v>
      </c>
      <c r="U7" s="356">
        <f>SUM(M7:T7)</f>
        <v>1565000</v>
      </c>
      <c r="V7" s="357">
        <f>SUM(L7,U7)</f>
        <v>5040138</v>
      </c>
      <c r="W7" s="355">
        <v>0</v>
      </c>
      <c r="X7" s="353">
        <v>404911</v>
      </c>
      <c r="Y7" s="356">
        <v>2863542</v>
      </c>
      <c r="Z7" s="354">
        <f>SUM(W7:Y7)</f>
        <v>3268453</v>
      </c>
      <c r="AA7" s="355">
        <v>194300</v>
      </c>
      <c r="AB7" s="353">
        <v>90000</v>
      </c>
      <c r="AC7" s="353">
        <f>SUM(AA7:AB7)</f>
        <v>284300</v>
      </c>
      <c r="AD7" s="354">
        <f>SUM(Z7,AC7)</f>
        <v>3552753</v>
      </c>
      <c r="AE7" s="355">
        <v>3963343</v>
      </c>
      <c r="AF7" s="353">
        <v>19024578</v>
      </c>
      <c r="AG7" s="353">
        <v>22000</v>
      </c>
      <c r="AH7" s="356">
        <v>89305</v>
      </c>
      <c r="AI7" s="356">
        <v>0</v>
      </c>
      <c r="AJ7" s="356">
        <v>0</v>
      </c>
      <c r="AK7" s="356">
        <v>0</v>
      </c>
      <c r="AL7" s="354">
        <f>SUM(AE7:AK7)</f>
        <v>23099226</v>
      </c>
      <c r="AM7" s="355"/>
      <c r="AN7" s="353"/>
      <c r="AO7" s="353">
        <v>0</v>
      </c>
      <c r="AP7" s="354">
        <f>SUM(AM7:AO7)</f>
        <v>0</v>
      </c>
      <c r="AQ7" s="354"/>
      <c r="AR7" s="355"/>
      <c r="AS7" s="353">
        <v>0</v>
      </c>
      <c r="AT7" s="353">
        <v>0</v>
      </c>
      <c r="AU7" s="356">
        <f>SUM(AR7:AT7)</f>
        <v>0</v>
      </c>
      <c r="AV7" s="357">
        <v>0</v>
      </c>
      <c r="AW7" s="355"/>
      <c r="AX7" s="353"/>
      <c r="AY7" s="353"/>
      <c r="AZ7" s="353">
        <v>0</v>
      </c>
      <c r="BA7" s="354">
        <f>SUM(AW7:AZ7)</f>
        <v>0</v>
      </c>
      <c r="BB7" s="357">
        <v>389363</v>
      </c>
      <c r="BC7" s="358">
        <f>SUM(F7,V7,AD7,AL7,AP7,AQ7,AU7,AV7,BA7,BB7)</f>
        <v>32136000</v>
      </c>
      <c r="BD7" s="359"/>
      <c r="BE7" s="360">
        <v>33828000</v>
      </c>
      <c r="BF7" s="200">
        <f>BC7-BE7</f>
        <v>-1692000</v>
      </c>
      <c r="BG7" s="201">
        <f>+BF7/BE7*100</f>
        <v>-5.0017736786094353</v>
      </c>
      <c r="BI7" s="362"/>
    </row>
    <row r="8" spans="1:61" s="361" customFormat="1" ht="35.25" customHeight="1" thickTop="1">
      <c r="A8" s="363" t="s">
        <v>246</v>
      </c>
      <c r="B8" s="364">
        <f t="shared" ref="B8:AK8" si="0">SUM(B7:B7)</f>
        <v>38520</v>
      </c>
      <c r="C8" s="365">
        <f t="shared" si="0"/>
        <v>12000</v>
      </c>
      <c r="D8" s="365">
        <f t="shared" si="0"/>
        <v>0</v>
      </c>
      <c r="E8" s="365">
        <f t="shared" si="0"/>
        <v>4000</v>
      </c>
      <c r="F8" s="366">
        <f t="shared" si="0"/>
        <v>54520</v>
      </c>
      <c r="G8" s="364">
        <f t="shared" si="0"/>
        <v>2130405</v>
      </c>
      <c r="H8" s="365">
        <f t="shared" si="0"/>
        <v>472572</v>
      </c>
      <c r="I8" s="365">
        <f t="shared" si="0"/>
        <v>0</v>
      </c>
      <c r="J8" s="365">
        <f t="shared" si="0"/>
        <v>42000</v>
      </c>
      <c r="K8" s="366">
        <f t="shared" si="0"/>
        <v>830161</v>
      </c>
      <c r="L8" s="367">
        <f t="shared" si="0"/>
        <v>3475138</v>
      </c>
      <c r="M8" s="364">
        <f t="shared" si="0"/>
        <v>37644</v>
      </c>
      <c r="N8" s="365">
        <f t="shared" si="0"/>
        <v>4380</v>
      </c>
      <c r="O8" s="365">
        <f t="shared" si="0"/>
        <v>18270</v>
      </c>
      <c r="P8" s="365">
        <f t="shared" si="0"/>
        <v>11000</v>
      </c>
      <c r="Q8" s="365">
        <f t="shared" si="0"/>
        <v>235116</v>
      </c>
      <c r="R8" s="365">
        <f>SUM(R7:R7)</f>
        <v>1246350</v>
      </c>
      <c r="S8" s="365">
        <f>SUM(S7:S7)</f>
        <v>12240</v>
      </c>
      <c r="T8" s="365">
        <f t="shared" si="0"/>
        <v>0</v>
      </c>
      <c r="U8" s="368">
        <f t="shared" si="0"/>
        <v>1565000</v>
      </c>
      <c r="V8" s="367">
        <f t="shared" si="0"/>
        <v>5040138</v>
      </c>
      <c r="W8" s="364">
        <f t="shared" si="0"/>
        <v>0</v>
      </c>
      <c r="X8" s="365">
        <f t="shared" si="0"/>
        <v>404911</v>
      </c>
      <c r="Y8" s="365">
        <f t="shared" si="0"/>
        <v>2863542</v>
      </c>
      <c r="Z8" s="366">
        <f t="shared" si="0"/>
        <v>3268453</v>
      </c>
      <c r="AA8" s="364">
        <f t="shared" si="0"/>
        <v>194300</v>
      </c>
      <c r="AB8" s="365">
        <f t="shared" si="0"/>
        <v>90000</v>
      </c>
      <c r="AC8" s="365">
        <f t="shared" si="0"/>
        <v>284300</v>
      </c>
      <c r="AD8" s="369">
        <f t="shared" si="0"/>
        <v>3552753</v>
      </c>
      <c r="AE8" s="364">
        <f t="shared" si="0"/>
        <v>3963343</v>
      </c>
      <c r="AF8" s="365">
        <f t="shared" si="0"/>
        <v>19024578</v>
      </c>
      <c r="AG8" s="365">
        <f t="shared" si="0"/>
        <v>22000</v>
      </c>
      <c r="AH8" s="365">
        <f t="shared" si="0"/>
        <v>89305</v>
      </c>
      <c r="AI8" s="365">
        <f t="shared" si="0"/>
        <v>0</v>
      </c>
      <c r="AJ8" s="365">
        <f t="shared" si="0"/>
        <v>0</v>
      </c>
      <c r="AK8" s="365">
        <f t="shared" si="0"/>
        <v>0</v>
      </c>
      <c r="AL8" s="370">
        <f>SUM(AL7:AL7)</f>
        <v>23099226</v>
      </c>
      <c r="AM8" s="364">
        <f t="shared" ref="AM8:BC8" si="1">SUM(AM7:AM7)</f>
        <v>0</v>
      </c>
      <c r="AN8" s="365">
        <f t="shared" si="1"/>
        <v>0</v>
      </c>
      <c r="AO8" s="365">
        <f t="shared" si="1"/>
        <v>0</v>
      </c>
      <c r="AP8" s="366">
        <f t="shared" si="1"/>
        <v>0</v>
      </c>
      <c r="AQ8" s="366">
        <f t="shared" si="1"/>
        <v>0</v>
      </c>
      <c r="AR8" s="364">
        <f t="shared" si="1"/>
        <v>0</v>
      </c>
      <c r="AS8" s="365">
        <f>SUM(AS7:AS7)</f>
        <v>0</v>
      </c>
      <c r="AT8" s="365">
        <f t="shared" si="1"/>
        <v>0</v>
      </c>
      <c r="AU8" s="366">
        <f t="shared" si="1"/>
        <v>0</v>
      </c>
      <c r="AV8" s="371">
        <f t="shared" si="1"/>
        <v>0</v>
      </c>
      <c r="AW8" s="364">
        <f t="shared" si="1"/>
        <v>0</v>
      </c>
      <c r="AX8" s="365">
        <f t="shared" si="1"/>
        <v>0</v>
      </c>
      <c r="AY8" s="365">
        <f t="shared" si="1"/>
        <v>0</v>
      </c>
      <c r="AZ8" s="365">
        <f t="shared" si="1"/>
        <v>0</v>
      </c>
      <c r="BA8" s="366">
        <f t="shared" si="1"/>
        <v>0</v>
      </c>
      <c r="BB8" s="371">
        <f t="shared" si="1"/>
        <v>389363</v>
      </c>
      <c r="BC8" s="367">
        <f t="shared" si="1"/>
        <v>32136000</v>
      </c>
      <c r="BD8" s="372"/>
      <c r="BE8" s="365">
        <f>SUM(BE7:BE7)</f>
        <v>33828000</v>
      </c>
      <c r="BF8" s="213">
        <f>SUM(BF7:BF7)</f>
        <v>-1692000</v>
      </c>
      <c r="BG8" s="214">
        <f>+BF8/BE8*100</f>
        <v>-5.0017736786094353</v>
      </c>
      <c r="BI8" s="362"/>
    </row>
    <row r="9" spans="1:61" ht="28.5" customHeight="1">
      <c r="A9" s="215" t="s">
        <v>489</v>
      </c>
      <c r="B9" s="373"/>
      <c r="C9" s="373"/>
      <c r="D9" s="373"/>
      <c r="E9" s="373"/>
      <c r="F9" s="373"/>
      <c r="G9" s="373"/>
      <c r="H9" s="373"/>
      <c r="BI9" s="320"/>
    </row>
    <row r="10" spans="1:61" ht="20.25" customHeight="1">
      <c r="A10" s="221" t="s">
        <v>490</v>
      </c>
      <c r="AL10" s="376" t="s">
        <v>491</v>
      </c>
      <c r="BI10" s="320"/>
    </row>
    <row r="11" spans="1:61">
      <c r="BI11" s="320"/>
    </row>
    <row r="12" spans="1:61">
      <c r="BI12" s="320"/>
    </row>
    <row r="13" spans="1:61">
      <c r="BI13" s="320"/>
    </row>
    <row r="14" spans="1:61">
      <c r="BI14" s="320"/>
    </row>
    <row r="15" spans="1:61">
      <c r="BI15" s="320"/>
    </row>
    <row r="16" spans="1:61">
      <c r="BI16" s="320"/>
    </row>
    <row r="17" spans="61:61">
      <c r="BI17" s="320"/>
    </row>
    <row r="18" spans="61:61">
      <c r="BI18" s="320"/>
    </row>
    <row r="19" spans="61:61">
      <c r="BI19" s="320"/>
    </row>
    <row r="20" spans="61:61">
      <c r="BI20" s="320"/>
    </row>
    <row r="21" spans="61:61">
      <c r="BI21" s="320"/>
    </row>
    <row r="22" spans="61:61">
      <c r="BI22" s="320"/>
    </row>
    <row r="23" spans="61:61">
      <c r="BI23" s="320"/>
    </row>
    <row r="24" spans="61:61">
      <c r="BI24" s="320"/>
    </row>
    <row r="25" spans="61:61">
      <c r="BI25" s="320"/>
    </row>
    <row r="26" spans="61:61">
      <c r="BI26" s="320"/>
    </row>
    <row r="27" spans="61:61">
      <c r="BI27" s="320"/>
    </row>
    <row r="28" spans="61:61">
      <c r="BI28" s="320"/>
    </row>
    <row r="29" spans="61:61">
      <c r="BI29" s="320"/>
    </row>
    <row r="30" spans="61:61">
      <c r="BI30" s="320"/>
    </row>
    <row r="31" spans="61:61">
      <c r="BI31" s="320"/>
    </row>
    <row r="32" spans="61:61">
      <c r="BI32" s="320"/>
    </row>
    <row r="33" spans="61:61">
      <c r="BI33" s="320"/>
    </row>
    <row r="34" spans="61:61">
      <c r="BI34" s="320"/>
    </row>
    <row r="35" spans="61:61">
      <c r="BI35" s="320"/>
    </row>
    <row r="36" spans="61:61">
      <c r="BI36" s="320"/>
    </row>
    <row r="37" spans="61:61">
      <c r="BI37" s="320"/>
    </row>
    <row r="38" spans="61:61">
      <c r="BI38" s="320"/>
    </row>
    <row r="39" spans="61:61">
      <c r="BI39" s="320"/>
    </row>
    <row r="40" spans="61:61">
      <c r="BI40" s="320"/>
    </row>
    <row r="41" spans="61:61">
      <c r="BI41" s="320"/>
    </row>
    <row r="42" spans="61:61">
      <c r="BI42" s="320"/>
    </row>
    <row r="43" spans="61:61">
      <c r="BI43" s="320"/>
    </row>
    <row r="44" spans="61:61">
      <c r="BI44" s="320"/>
    </row>
    <row r="45" spans="61:61">
      <c r="BI45" s="320"/>
    </row>
    <row r="46" spans="61:61">
      <c r="BI46" s="320"/>
    </row>
    <row r="47" spans="61:61">
      <c r="BI47" s="320"/>
    </row>
    <row r="48" spans="61:61">
      <c r="BI48" s="320"/>
    </row>
    <row r="49" spans="61:61">
      <c r="BI49" s="320"/>
    </row>
    <row r="50" spans="61:61">
      <c r="BI50" s="320"/>
    </row>
    <row r="51" spans="61:61">
      <c r="BI51" s="320"/>
    </row>
    <row r="52" spans="61:61">
      <c r="BI52" s="320"/>
    </row>
    <row r="53" spans="61:61">
      <c r="BI53" s="320"/>
    </row>
    <row r="54" spans="61:61">
      <c r="BI54" s="320"/>
    </row>
    <row r="55" spans="61:61">
      <c r="BI55" s="320"/>
    </row>
    <row r="56" spans="61:61">
      <c r="BI56" s="320"/>
    </row>
    <row r="57" spans="61:61">
      <c r="BI57" s="320"/>
    </row>
    <row r="58" spans="61:61">
      <c r="BI58" s="320"/>
    </row>
    <row r="59" spans="61:61">
      <c r="BI59" s="320"/>
    </row>
    <row r="60" spans="61:61">
      <c r="BI60" s="320"/>
    </row>
    <row r="61" spans="61:61">
      <c r="BI61" s="320"/>
    </row>
    <row r="62" spans="61:61">
      <c r="BI62" s="320"/>
    </row>
    <row r="63" spans="61:61">
      <c r="BI63" s="320"/>
    </row>
    <row r="64" spans="61:61">
      <c r="BI64" s="320"/>
    </row>
    <row r="65" spans="61:61">
      <c r="BI65" s="320"/>
    </row>
    <row r="66" spans="61:61">
      <c r="BI66" s="320"/>
    </row>
    <row r="67" spans="61:61">
      <c r="BI67" s="320"/>
    </row>
    <row r="68" spans="61:61">
      <c r="BI68" s="320"/>
    </row>
    <row r="69" spans="61:61">
      <c r="BI69" s="320"/>
    </row>
    <row r="70" spans="61:61">
      <c r="BI70" s="320"/>
    </row>
    <row r="71" spans="61:61">
      <c r="BI71" s="320"/>
    </row>
    <row r="72" spans="61:61">
      <c r="BI72" s="320"/>
    </row>
    <row r="73" spans="61:61">
      <c r="BI73" s="320"/>
    </row>
    <row r="74" spans="61:61">
      <c r="BI74" s="320"/>
    </row>
    <row r="75" spans="61:61">
      <c r="BI75" s="320"/>
    </row>
    <row r="76" spans="61:61">
      <c r="BI76" s="320"/>
    </row>
    <row r="77" spans="61:61">
      <c r="BI77" s="320"/>
    </row>
    <row r="78" spans="61:61">
      <c r="BI78" s="320"/>
    </row>
    <row r="79" spans="61:61">
      <c r="BI79" s="320"/>
    </row>
    <row r="80" spans="61:61">
      <c r="BI80" s="320"/>
    </row>
    <row r="81" spans="61:61">
      <c r="BI81" s="320"/>
    </row>
    <row r="82" spans="61:61">
      <c r="BI82" s="320"/>
    </row>
    <row r="83" spans="61:61">
      <c r="BI83" s="320"/>
    </row>
    <row r="84" spans="61:61">
      <c r="BI84" s="320"/>
    </row>
    <row r="85" spans="61:61">
      <c r="BI85" s="320"/>
    </row>
    <row r="86" spans="61:61">
      <c r="BI86" s="320"/>
    </row>
    <row r="87" spans="61:61">
      <c r="BI87" s="320"/>
    </row>
    <row r="88" spans="61:61">
      <c r="BI88" s="320"/>
    </row>
    <row r="89" spans="61:61">
      <c r="BI89" s="320"/>
    </row>
    <row r="90" spans="61:61">
      <c r="BI90" s="320"/>
    </row>
    <row r="91" spans="61:61">
      <c r="BI91" s="320"/>
    </row>
    <row r="92" spans="61:61">
      <c r="BI92" s="320"/>
    </row>
    <row r="93" spans="61:61">
      <c r="BI93" s="320"/>
    </row>
    <row r="94" spans="61:61">
      <c r="BI94" s="320"/>
    </row>
    <row r="95" spans="61:61">
      <c r="BI95" s="320"/>
    </row>
    <row r="96" spans="61:61">
      <c r="BI96" s="320"/>
    </row>
    <row r="97" spans="61:61">
      <c r="BI97" s="320"/>
    </row>
    <row r="98" spans="61:61">
      <c r="BI98" s="320"/>
    </row>
    <row r="99" spans="61:61">
      <c r="BI99" s="320"/>
    </row>
    <row r="100" spans="61:61">
      <c r="BI100" s="320"/>
    </row>
    <row r="101" spans="61:61">
      <c r="BI101" s="320"/>
    </row>
    <row r="102" spans="61:61">
      <c r="BI102" s="320"/>
    </row>
    <row r="103" spans="61:61">
      <c r="BI103" s="320"/>
    </row>
    <row r="104" spans="61:61">
      <c r="BI104" s="320"/>
    </row>
    <row r="105" spans="61:61">
      <c r="BI105" s="320"/>
    </row>
    <row r="106" spans="61:61">
      <c r="BI106" s="320"/>
    </row>
    <row r="107" spans="61:61">
      <c r="BI107" s="320"/>
    </row>
    <row r="108" spans="61:61">
      <c r="BI108" s="320"/>
    </row>
    <row r="109" spans="61:61">
      <c r="BI109" s="320"/>
    </row>
    <row r="110" spans="61:61">
      <c r="BI110" s="320"/>
    </row>
    <row r="111" spans="61:61">
      <c r="BI111" s="320"/>
    </row>
    <row r="112" spans="61:61">
      <c r="BI112" s="320"/>
    </row>
    <row r="113" spans="61:61">
      <c r="BI113" s="320"/>
    </row>
    <row r="114" spans="61:61">
      <c r="BI114" s="320"/>
    </row>
    <row r="115" spans="61:61">
      <c r="BI115" s="320"/>
    </row>
    <row r="116" spans="61:61">
      <c r="BI116" s="320"/>
    </row>
    <row r="117" spans="61:61">
      <c r="BI117" s="320"/>
    </row>
    <row r="118" spans="61:61">
      <c r="BI118" s="320"/>
    </row>
    <row r="119" spans="61:61">
      <c r="BI119" s="320"/>
    </row>
    <row r="120" spans="61:61">
      <c r="BI120" s="320"/>
    </row>
    <row r="121" spans="61:61">
      <c r="BI121" s="320"/>
    </row>
    <row r="122" spans="61:61">
      <c r="BI122" s="320"/>
    </row>
    <row r="123" spans="61:61">
      <c r="BI123" s="320"/>
    </row>
    <row r="124" spans="61:61">
      <c r="BI124" s="320"/>
    </row>
    <row r="125" spans="61:61">
      <c r="BI125" s="320"/>
    </row>
    <row r="126" spans="61:61">
      <c r="BI126" s="320"/>
    </row>
    <row r="127" spans="61:61">
      <c r="BI127" s="320"/>
    </row>
    <row r="128" spans="61:61">
      <c r="BI128" s="320"/>
    </row>
    <row r="129" spans="61:61">
      <c r="BI129" s="320"/>
    </row>
    <row r="130" spans="61:61">
      <c r="BI130" s="320"/>
    </row>
    <row r="131" spans="61:61">
      <c r="BI131" s="320"/>
    </row>
    <row r="132" spans="61:61">
      <c r="BI132" s="320"/>
    </row>
    <row r="133" spans="61:61">
      <c r="BI133" s="320"/>
    </row>
    <row r="134" spans="61:61">
      <c r="BI134" s="320"/>
    </row>
    <row r="135" spans="61:61">
      <c r="BI135" s="320"/>
    </row>
    <row r="136" spans="61:61">
      <c r="BI136" s="320"/>
    </row>
    <row r="137" spans="61:61">
      <c r="BI137" s="320"/>
    </row>
    <row r="138" spans="61:61">
      <c r="BI138" s="320"/>
    </row>
    <row r="139" spans="61:61">
      <c r="BI139" s="320"/>
    </row>
    <row r="140" spans="61:61">
      <c r="BI140" s="320"/>
    </row>
    <row r="141" spans="61:61">
      <c r="BI141" s="320"/>
    </row>
    <row r="142" spans="61:61">
      <c r="BI142" s="320"/>
    </row>
    <row r="143" spans="61:61">
      <c r="BI143" s="320"/>
    </row>
    <row r="144" spans="61:61">
      <c r="BI144" s="320"/>
    </row>
    <row r="145" spans="61:61">
      <c r="BI145" s="320"/>
    </row>
    <row r="146" spans="61:61">
      <c r="BI146" s="320"/>
    </row>
    <row r="147" spans="61:61">
      <c r="BI147" s="320"/>
    </row>
    <row r="148" spans="61:61">
      <c r="BI148" s="320"/>
    </row>
    <row r="149" spans="61:61">
      <c r="BI149" s="320"/>
    </row>
    <row r="150" spans="61:61">
      <c r="BI150" s="320"/>
    </row>
    <row r="151" spans="61:61">
      <c r="BI151" s="320"/>
    </row>
    <row r="152" spans="61:61">
      <c r="BI152" s="320"/>
    </row>
    <row r="153" spans="61:61">
      <c r="BI153" s="320"/>
    </row>
    <row r="154" spans="61:61">
      <c r="BI154" s="320"/>
    </row>
    <row r="155" spans="61:61">
      <c r="BI155" s="320"/>
    </row>
    <row r="156" spans="61:61">
      <c r="BI156" s="320"/>
    </row>
    <row r="157" spans="61:61">
      <c r="BI157" s="320"/>
    </row>
    <row r="158" spans="61:61">
      <c r="BI158" s="320"/>
    </row>
    <row r="159" spans="61:61">
      <c r="BI159" s="320"/>
    </row>
    <row r="160" spans="61:61">
      <c r="BI160" s="320"/>
    </row>
    <row r="161" spans="61:61">
      <c r="BI161" s="320"/>
    </row>
    <row r="162" spans="61:61">
      <c r="BI162" s="320"/>
    </row>
    <row r="163" spans="61:61">
      <c r="BI163" s="320"/>
    </row>
    <row r="164" spans="61:61">
      <c r="BI164" s="320"/>
    </row>
    <row r="165" spans="61:61">
      <c r="BI165" s="320"/>
    </row>
    <row r="166" spans="61:61">
      <c r="BI166" s="320"/>
    </row>
    <row r="167" spans="61:61">
      <c r="BI167" s="320"/>
    </row>
    <row r="168" spans="61:61">
      <c r="BI168" s="320"/>
    </row>
    <row r="169" spans="61:61">
      <c r="BI169" s="320"/>
    </row>
    <row r="170" spans="61:61">
      <c r="BI170" s="320"/>
    </row>
    <row r="171" spans="61:61">
      <c r="BI171" s="320"/>
    </row>
    <row r="172" spans="61:61">
      <c r="BI172" s="320"/>
    </row>
    <row r="173" spans="61:61">
      <c r="BI173" s="320"/>
    </row>
    <row r="174" spans="61:61">
      <c r="BI174" s="320"/>
    </row>
    <row r="175" spans="61:61">
      <c r="BI175" s="320"/>
    </row>
    <row r="176" spans="61:61">
      <c r="BI176" s="320"/>
    </row>
    <row r="177" spans="61:61">
      <c r="BI177" s="320"/>
    </row>
    <row r="178" spans="61:61">
      <c r="BI178" s="320"/>
    </row>
    <row r="179" spans="61:61">
      <c r="BI179" s="320"/>
    </row>
    <row r="180" spans="61:61">
      <c r="BI180" s="320"/>
    </row>
    <row r="181" spans="61:61">
      <c r="BI181" s="320"/>
    </row>
    <row r="182" spans="61:61">
      <c r="BI182" s="320"/>
    </row>
    <row r="183" spans="61:61">
      <c r="BI183" s="320"/>
    </row>
    <row r="184" spans="61:61">
      <c r="BI184" s="320"/>
    </row>
    <row r="185" spans="61:61">
      <c r="BI185" s="320"/>
    </row>
    <row r="186" spans="61:61">
      <c r="BI186" s="320"/>
    </row>
    <row r="187" spans="61:61">
      <c r="BI187" s="320"/>
    </row>
    <row r="188" spans="61:61">
      <c r="BI188" s="320"/>
    </row>
    <row r="189" spans="61:61">
      <c r="BI189" s="320"/>
    </row>
    <row r="190" spans="61:61">
      <c r="BI190" s="320"/>
    </row>
    <row r="191" spans="61:61">
      <c r="BI191" s="320"/>
    </row>
    <row r="192" spans="61:61">
      <c r="BI192" s="320"/>
    </row>
    <row r="193" spans="61:61">
      <c r="BI193" s="320"/>
    </row>
    <row r="194" spans="61:61">
      <c r="BI194" s="320"/>
    </row>
    <row r="195" spans="61:61">
      <c r="BI195" s="320"/>
    </row>
    <row r="196" spans="61:61">
      <c r="BI196" s="320"/>
    </row>
    <row r="197" spans="61:61">
      <c r="BI197" s="320"/>
    </row>
    <row r="198" spans="61:61">
      <c r="BI198" s="320"/>
    </row>
    <row r="199" spans="61:61">
      <c r="BI199" s="320"/>
    </row>
    <row r="200" spans="61:61">
      <c r="BI200" s="320"/>
    </row>
    <row r="201" spans="61:61">
      <c r="BI201" s="320"/>
    </row>
    <row r="202" spans="61:61">
      <c r="BI202" s="320"/>
    </row>
    <row r="203" spans="61:61">
      <c r="BI203" s="320"/>
    </row>
    <row r="204" spans="61:61">
      <c r="BI204" s="320"/>
    </row>
    <row r="205" spans="61:61">
      <c r="BI205" s="320"/>
    </row>
    <row r="206" spans="61:61">
      <c r="BI206" s="320"/>
    </row>
    <row r="207" spans="61:61">
      <c r="BI207" s="320"/>
    </row>
    <row r="208" spans="61:61">
      <c r="BI208" s="320"/>
    </row>
    <row r="209" spans="61:61">
      <c r="BI209" s="320"/>
    </row>
    <row r="210" spans="61:61">
      <c r="BI210" s="320"/>
    </row>
    <row r="211" spans="61:61">
      <c r="BI211" s="320"/>
    </row>
    <row r="212" spans="61:61">
      <c r="BI212" s="320"/>
    </row>
    <row r="213" spans="61:61">
      <c r="BI213" s="320"/>
    </row>
    <row r="214" spans="61:61">
      <c r="BI214" s="320"/>
    </row>
    <row r="215" spans="61:61">
      <c r="BI215" s="320"/>
    </row>
    <row r="216" spans="61:61">
      <c r="BI216" s="320"/>
    </row>
    <row r="217" spans="61:61">
      <c r="BI217" s="320"/>
    </row>
    <row r="218" spans="61:61">
      <c r="BI218" s="320"/>
    </row>
    <row r="219" spans="61:61">
      <c r="BI219" s="320"/>
    </row>
    <row r="220" spans="61:61">
      <c r="BI220" s="320"/>
    </row>
    <row r="221" spans="61:61">
      <c r="BI221" s="320"/>
    </row>
    <row r="222" spans="61:61">
      <c r="BI222" s="320"/>
    </row>
    <row r="223" spans="61:61">
      <c r="BI223" s="320"/>
    </row>
    <row r="224" spans="61:61">
      <c r="BI224" s="320"/>
    </row>
    <row r="225" spans="61:61">
      <c r="BI225" s="320"/>
    </row>
    <row r="226" spans="61:61">
      <c r="BI226" s="320"/>
    </row>
    <row r="227" spans="61:61">
      <c r="BI227" s="320"/>
    </row>
    <row r="228" spans="61:61">
      <c r="BI228" s="320"/>
    </row>
    <row r="229" spans="61:61">
      <c r="BI229" s="320"/>
    </row>
    <row r="230" spans="61:61">
      <c r="BI230" s="320"/>
    </row>
    <row r="231" spans="61:61">
      <c r="BI231" s="320"/>
    </row>
    <row r="232" spans="61:61">
      <c r="BI232" s="320"/>
    </row>
    <row r="233" spans="61:61">
      <c r="BI233" s="320"/>
    </row>
    <row r="234" spans="61:61">
      <c r="BI234" s="320"/>
    </row>
    <row r="235" spans="61:61">
      <c r="BI235" s="320"/>
    </row>
    <row r="236" spans="61:61">
      <c r="BI236" s="320"/>
    </row>
    <row r="237" spans="61:61">
      <c r="BI237" s="320"/>
    </row>
    <row r="238" spans="61:61">
      <c r="BI238" s="320"/>
    </row>
    <row r="239" spans="61:61">
      <c r="BI239" s="320"/>
    </row>
    <row r="240" spans="61:61">
      <c r="BI240" s="320"/>
    </row>
    <row r="241" spans="61:61">
      <c r="BI241" s="320"/>
    </row>
    <row r="242" spans="61:61">
      <c r="BI242" s="320"/>
    </row>
    <row r="243" spans="61:61">
      <c r="BI243" s="320"/>
    </row>
    <row r="244" spans="61:61">
      <c r="BI244" s="320"/>
    </row>
    <row r="245" spans="61:61">
      <c r="BI245" s="320"/>
    </row>
    <row r="246" spans="61:61">
      <c r="BI246" s="320"/>
    </row>
    <row r="247" spans="61:61">
      <c r="BI247" s="320"/>
    </row>
    <row r="248" spans="61:61">
      <c r="BI248" s="320"/>
    </row>
    <row r="249" spans="61:61">
      <c r="BI249" s="320"/>
    </row>
    <row r="250" spans="61:61">
      <c r="BI250" s="320"/>
    </row>
    <row r="251" spans="61:61">
      <c r="BI251" s="320"/>
    </row>
    <row r="252" spans="61:61">
      <c r="BI252" s="320"/>
    </row>
    <row r="253" spans="61:61">
      <c r="BI253" s="320"/>
    </row>
    <row r="254" spans="61:61">
      <c r="BI254" s="320"/>
    </row>
    <row r="255" spans="61:61">
      <c r="BI255" s="320"/>
    </row>
    <row r="256" spans="61:61">
      <c r="BI256" s="320"/>
    </row>
    <row r="257" spans="61:61">
      <c r="BI257" s="320"/>
    </row>
    <row r="258" spans="61:61">
      <c r="BI258" s="320"/>
    </row>
    <row r="259" spans="61:61">
      <c r="BI259" s="320"/>
    </row>
    <row r="260" spans="61:61">
      <c r="BI260" s="320"/>
    </row>
    <row r="261" spans="61:61">
      <c r="BI261" s="320"/>
    </row>
    <row r="262" spans="61:61">
      <c r="BI262" s="320"/>
    </row>
    <row r="263" spans="61:61">
      <c r="BI263" s="320"/>
    </row>
    <row r="264" spans="61:61">
      <c r="BI264" s="320"/>
    </row>
    <row r="265" spans="61:61">
      <c r="BI265" s="320"/>
    </row>
    <row r="266" spans="61:61">
      <c r="BI266" s="320"/>
    </row>
    <row r="267" spans="61:61">
      <c r="BI267" s="320"/>
    </row>
    <row r="268" spans="61:61">
      <c r="BI268" s="320"/>
    </row>
    <row r="269" spans="61:61">
      <c r="BI269" s="320"/>
    </row>
    <row r="270" spans="61:61">
      <c r="BI270" s="320"/>
    </row>
    <row r="271" spans="61:61">
      <c r="BI271" s="320"/>
    </row>
    <row r="272" spans="61:61">
      <c r="BI272" s="320"/>
    </row>
    <row r="273" spans="61:61">
      <c r="BI273" s="320"/>
    </row>
    <row r="274" spans="61:61">
      <c r="BI274" s="320"/>
    </row>
    <row r="275" spans="61:61">
      <c r="BI275" s="320"/>
    </row>
    <row r="276" spans="61:61">
      <c r="BI276" s="320"/>
    </row>
    <row r="277" spans="61:61">
      <c r="BI277" s="320"/>
    </row>
    <row r="278" spans="61:61">
      <c r="BI278" s="320"/>
    </row>
    <row r="279" spans="61:61">
      <c r="BI279" s="320"/>
    </row>
    <row r="280" spans="61:61">
      <c r="BI280" s="320"/>
    </row>
    <row r="281" spans="61:61">
      <c r="BI281" s="320"/>
    </row>
    <row r="282" spans="61:61">
      <c r="BI282" s="320"/>
    </row>
    <row r="283" spans="61:61">
      <c r="BI283" s="320"/>
    </row>
    <row r="284" spans="61:61">
      <c r="BI284" s="320"/>
    </row>
    <row r="285" spans="61:61">
      <c r="BI285" s="320"/>
    </row>
    <row r="286" spans="61:61">
      <c r="BI286" s="320"/>
    </row>
    <row r="287" spans="61:61">
      <c r="BI287" s="320"/>
    </row>
    <row r="288" spans="61:61">
      <c r="BI288" s="320"/>
    </row>
    <row r="289" spans="61:61">
      <c r="BI289" s="320"/>
    </row>
    <row r="290" spans="61:61">
      <c r="BI290" s="320"/>
    </row>
    <row r="291" spans="61:61">
      <c r="BI291" s="320"/>
    </row>
    <row r="292" spans="61:61">
      <c r="BI292" s="320"/>
    </row>
    <row r="293" spans="61:61">
      <c r="BI293" s="320"/>
    </row>
    <row r="294" spans="61:61">
      <c r="BI294" s="320"/>
    </row>
    <row r="295" spans="61:61">
      <c r="BI295" s="320"/>
    </row>
    <row r="296" spans="61:61">
      <c r="BI296" s="320"/>
    </row>
    <row r="297" spans="61:61">
      <c r="BI297" s="320"/>
    </row>
    <row r="298" spans="61:61">
      <c r="BI298" s="320"/>
    </row>
    <row r="299" spans="61:61">
      <c r="BI299" s="320"/>
    </row>
    <row r="300" spans="61:61">
      <c r="BI300" s="320"/>
    </row>
    <row r="301" spans="61:61">
      <c r="BI301" s="320"/>
    </row>
    <row r="302" spans="61:61">
      <c r="BI302" s="320"/>
    </row>
    <row r="303" spans="61:61">
      <c r="BI303" s="320"/>
    </row>
    <row r="304" spans="61:61">
      <c r="BI304" s="320"/>
    </row>
    <row r="305" spans="61:61">
      <c r="BI305" s="320"/>
    </row>
    <row r="306" spans="61:61">
      <c r="BI306" s="320"/>
    </row>
    <row r="307" spans="61:61">
      <c r="BI307" s="320"/>
    </row>
    <row r="308" spans="61:61">
      <c r="BI308" s="320"/>
    </row>
    <row r="309" spans="61:61">
      <c r="BI309" s="320"/>
    </row>
    <row r="310" spans="61:61">
      <c r="BI310" s="320"/>
    </row>
    <row r="311" spans="61:61">
      <c r="BI311" s="320"/>
    </row>
    <row r="312" spans="61:61">
      <c r="BI312" s="320"/>
    </row>
    <row r="313" spans="61:61">
      <c r="BI313" s="320"/>
    </row>
    <row r="314" spans="61:61">
      <c r="BI314" s="320"/>
    </row>
    <row r="315" spans="61:61">
      <c r="BI315" s="320"/>
    </row>
    <row r="316" spans="61:61">
      <c r="BI316" s="320"/>
    </row>
    <row r="317" spans="61:61">
      <c r="BI317" s="320"/>
    </row>
    <row r="318" spans="61:61">
      <c r="BI318" s="320"/>
    </row>
    <row r="319" spans="61:61">
      <c r="BI319" s="320"/>
    </row>
    <row r="320" spans="61:61">
      <c r="BI320" s="320"/>
    </row>
    <row r="321" spans="61:61">
      <c r="BI321" s="320"/>
    </row>
    <row r="322" spans="61:61">
      <c r="BI322" s="320"/>
    </row>
    <row r="323" spans="61:61">
      <c r="BI323" s="320"/>
    </row>
    <row r="324" spans="61:61">
      <c r="BI324" s="320"/>
    </row>
    <row r="325" spans="61:61">
      <c r="BI325" s="320"/>
    </row>
    <row r="326" spans="61:61">
      <c r="BI326" s="320"/>
    </row>
    <row r="327" spans="61:61">
      <c r="BI327" s="320"/>
    </row>
    <row r="328" spans="61:61">
      <c r="BI328" s="320"/>
    </row>
    <row r="329" spans="61:61">
      <c r="BI329" s="320"/>
    </row>
    <row r="330" spans="61:61">
      <c r="BI330" s="320"/>
    </row>
    <row r="331" spans="61:61">
      <c r="BI331" s="320"/>
    </row>
    <row r="332" spans="61:61">
      <c r="BI332" s="320"/>
    </row>
    <row r="333" spans="61:61">
      <c r="BI333" s="320"/>
    </row>
    <row r="334" spans="61:61">
      <c r="BI334" s="320"/>
    </row>
    <row r="335" spans="61:61">
      <c r="BI335" s="320"/>
    </row>
    <row r="336" spans="61:61">
      <c r="BI336" s="320"/>
    </row>
    <row r="337" spans="61:61">
      <c r="BI337" s="320"/>
    </row>
    <row r="338" spans="61:61">
      <c r="BI338" s="320"/>
    </row>
    <row r="339" spans="61:61">
      <c r="BI339" s="320"/>
    </row>
    <row r="340" spans="61:61">
      <c r="BI340" s="320"/>
    </row>
    <row r="341" spans="61:61">
      <c r="BI341" s="320"/>
    </row>
    <row r="342" spans="61:61">
      <c r="BI342" s="320"/>
    </row>
    <row r="343" spans="61:61">
      <c r="BI343" s="320"/>
    </row>
    <row r="344" spans="61:61">
      <c r="BI344" s="320"/>
    </row>
    <row r="345" spans="61:61">
      <c r="BI345" s="320"/>
    </row>
    <row r="346" spans="61:61">
      <c r="BI346" s="320"/>
    </row>
    <row r="347" spans="61:61">
      <c r="BI347" s="320"/>
    </row>
    <row r="348" spans="61:61">
      <c r="BI348" s="320"/>
    </row>
    <row r="349" spans="61:61">
      <c r="BI349" s="320"/>
    </row>
    <row r="350" spans="61:61">
      <c r="BI350" s="320"/>
    </row>
    <row r="351" spans="61:61">
      <c r="BI351" s="320"/>
    </row>
    <row r="352" spans="61:61">
      <c r="BI352" s="320"/>
    </row>
    <row r="353" spans="61:61">
      <c r="BI353" s="320"/>
    </row>
    <row r="354" spans="61:61">
      <c r="BI354" s="320"/>
    </row>
    <row r="355" spans="61:61">
      <c r="BI355" s="320"/>
    </row>
    <row r="356" spans="61:61">
      <c r="BI356" s="320"/>
    </row>
    <row r="357" spans="61:61">
      <c r="BI357" s="320"/>
    </row>
    <row r="358" spans="61:61">
      <c r="BI358" s="320"/>
    </row>
    <row r="359" spans="61:61">
      <c r="BI359" s="320"/>
    </row>
    <row r="360" spans="61:61">
      <c r="BI360" s="320"/>
    </row>
    <row r="361" spans="61:61">
      <c r="BI361" s="320"/>
    </row>
    <row r="362" spans="61:61">
      <c r="BI362" s="320"/>
    </row>
    <row r="363" spans="61:61">
      <c r="BI363" s="320"/>
    </row>
    <row r="364" spans="61:61">
      <c r="BI364" s="320"/>
    </row>
    <row r="365" spans="61:61">
      <c r="BI365" s="320"/>
    </row>
    <row r="366" spans="61:61">
      <c r="BI366" s="320"/>
    </row>
    <row r="367" spans="61:61">
      <c r="BI367" s="320"/>
    </row>
    <row r="368" spans="61:61">
      <c r="BI368" s="320"/>
    </row>
    <row r="369" spans="61:61">
      <c r="BI369" s="320"/>
    </row>
    <row r="370" spans="61:61">
      <c r="BI370" s="320"/>
    </row>
    <row r="371" spans="61:61">
      <c r="BI371" s="320"/>
    </row>
    <row r="372" spans="61:61">
      <c r="BI372" s="320"/>
    </row>
    <row r="373" spans="61:61">
      <c r="BI373" s="320"/>
    </row>
    <row r="374" spans="61:61">
      <c r="BI374" s="320"/>
    </row>
    <row r="375" spans="61:61">
      <c r="BI375" s="320"/>
    </row>
    <row r="376" spans="61:61">
      <c r="BI376" s="320"/>
    </row>
    <row r="377" spans="61:61">
      <c r="BI377" s="320"/>
    </row>
    <row r="378" spans="61:61">
      <c r="BI378" s="320"/>
    </row>
    <row r="379" spans="61:61">
      <c r="BI379" s="320"/>
    </row>
    <row r="380" spans="61:61">
      <c r="BI380" s="320"/>
    </row>
    <row r="381" spans="61:61">
      <c r="BI381" s="320"/>
    </row>
    <row r="382" spans="61:61">
      <c r="BI382" s="320"/>
    </row>
    <row r="383" spans="61:61">
      <c r="BI383" s="320"/>
    </row>
    <row r="384" spans="61:61">
      <c r="BI384" s="320"/>
    </row>
    <row r="385" spans="61:61">
      <c r="BI385" s="320"/>
    </row>
    <row r="386" spans="61:61">
      <c r="BI386" s="320"/>
    </row>
    <row r="387" spans="61:61">
      <c r="BI387" s="320"/>
    </row>
    <row r="388" spans="61:61">
      <c r="BI388" s="320"/>
    </row>
    <row r="389" spans="61:61">
      <c r="BI389" s="320"/>
    </row>
    <row r="390" spans="61:61">
      <c r="BI390" s="320"/>
    </row>
    <row r="391" spans="61:61">
      <c r="BI391" s="320"/>
    </row>
    <row r="392" spans="61:61">
      <c r="BI392" s="320"/>
    </row>
    <row r="393" spans="61:61">
      <c r="BI393" s="320"/>
    </row>
    <row r="394" spans="61:61">
      <c r="BI394" s="320"/>
    </row>
    <row r="395" spans="61:61">
      <c r="BI395" s="320"/>
    </row>
    <row r="396" spans="61:61">
      <c r="BI396" s="320"/>
    </row>
    <row r="397" spans="61:61">
      <c r="BI397" s="320"/>
    </row>
    <row r="398" spans="61:61">
      <c r="BI398" s="320"/>
    </row>
    <row r="399" spans="61:61">
      <c r="BI399" s="320"/>
    </row>
    <row r="400" spans="61:61">
      <c r="BI400" s="320"/>
    </row>
    <row r="401" spans="61:61">
      <c r="BI401" s="320"/>
    </row>
    <row r="402" spans="61:61">
      <c r="BI402" s="320"/>
    </row>
    <row r="403" spans="61:61">
      <c r="BI403" s="320"/>
    </row>
    <row r="404" spans="61:61">
      <c r="BI404" s="320"/>
    </row>
    <row r="405" spans="61:61">
      <c r="BI405" s="320"/>
    </row>
    <row r="406" spans="61:61">
      <c r="BI406" s="320"/>
    </row>
    <row r="407" spans="61:61">
      <c r="BI407" s="320"/>
    </row>
    <row r="408" spans="61:61">
      <c r="BI408" s="320"/>
    </row>
    <row r="409" spans="61:61">
      <c r="BI409" s="320"/>
    </row>
    <row r="410" spans="61:61">
      <c r="BI410" s="320"/>
    </row>
    <row r="411" spans="61:61">
      <c r="BI411" s="320"/>
    </row>
    <row r="412" spans="61:61">
      <c r="BI412" s="320"/>
    </row>
    <row r="413" spans="61:61">
      <c r="BI413" s="320"/>
    </row>
    <row r="414" spans="61:61">
      <c r="BI414" s="320"/>
    </row>
    <row r="415" spans="61:61">
      <c r="BI415" s="320"/>
    </row>
    <row r="416" spans="61:61">
      <c r="BI416" s="320"/>
    </row>
    <row r="417" spans="61:61">
      <c r="BI417" s="320"/>
    </row>
    <row r="418" spans="61:61">
      <c r="BI418" s="320"/>
    </row>
    <row r="419" spans="61:61">
      <c r="BI419" s="320"/>
    </row>
    <row r="420" spans="61:61">
      <c r="BI420" s="320"/>
    </row>
    <row r="421" spans="61:61">
      <c r="BI421" s="320"/>
    </row>
    <row r="422" spans="61:61">
      <c r="BI422" s="320"/>
    </row>
    <row r="423" spans="61:61">
      <c r="BI423" s="320"/>
    </row>
    <row r="424" spans="61:61">
      <c r="BI424" s="320"/>
    </row>
    <row r="425" spans="61:61">
      <c r="BI425" s="320"/>
    </row>
    <row r="426" spans="61:61">
      <c r="BI426" s="320"/>
    </row>
    <row r="427" spans="61:61">
      <c r="BI427" s="320"/>
    </row>
    <row r="428" spans="61:61">
      <c r="BI428" s="320"/>
    </row>
    <row r="429" spans="61:61">
      <c r="BI429" s="320"/>
    </row>
    <row r="430" spans="61:61">
      <c r="BI430" s="320"/>
    </row>
    <row r="431" spans="61:61">
      <c r="BI431" s="320"/>
    </row>
    <row r="432" spans="61:61">
      <c r="BI432" s="320"/>
    </row>
    <row r="433" spans="61:61">
      <c r="BI433" s="320"/>
    </row>
    <row r="434" spans="61:61">
      <c r="BI434" s="320"/>
    </row>
    <row r="435" spans="61:61">
      <c r="BI435" s="320"/>
    </row>
    <row r="436" spans="61:61">
      <c r="BI436" s="320"/>
    </row>
    <row r="437" spans="61:61">
      <c r="BI437" s="320"/>
    </row>
    <row r="438" spans="61:61">
      <c r="BI438" s="320"/>
    </row>
    <row r="439" spans="61:61">
      <c r="BI439" s="320"/>
    </row>
    <row r="440" spans="61:61">
      <c r="BI440" s="320"/>
    </row>
    <row r="441" spans="61:61">
      <c r="BI441" s="320"/>
    </row>
    <row r="442" spans="61:61">
      <c r="BI442" s="320"/>
    </row>
    <row r="443" spans="61:61">
      <c r="BI443" s="320"/>
    </row>
    <row r="444" spans="61:61">
      <c r="BI444" s="320"/>
    </row>
    <row r="445" spans="61:61">
      <c r="BI445" s="320"/>
    </row>
    <row r="446" spans="61:61">
      <c r="BI446" s="320"/>
    </row>
    <row r="447" spans="61:61">
      <c r="BI447" s="320"/>
    </row>
    <row r="448" spans="61:61">
      <c r="BI448" s="320"/>
    </row>
    <row r="449" spans="61:61">
      <c r="BI449" s="320"/>
    </row>
    <row r="450" spans="61:61">
      <c r="BI450" s="320"/>
    </row>
    <row r="451" spans="61:61">
      <c r="BI451" s="320"/>
    </row>
    <row r="452" spans="61:61">
      <c r="BI452" s="320"/>
    </row>
    <row r="453" spans="61:61">
      <c r="BI453" s="320"/>
    </row>
    <row r="454" spans="61:61">
      <c r="BI454" s="320"/>
    </row>
    <row r="455" spans="61:61">
      <c r="BI455" s="320"/>
    </row>
    <row r="456" spans="61:61">
      <c r="BI456" s="320"/>
    </row>
    <row r="457" spans="61:61">
      <c r="BI457" s="320"/>
    </row>
    <row r="458" spans="61:61">
      <c r="BI458" s="320"/>
    </row>
    <row r="459" spans="61:61">
      <c r="BI459" s="320"/>
    </row>
    <row r="460" spans="61:61">
      <c r="BI460" s="320"/>
    </row>
    <row r="461" spans="61:61">
      <c r="BI461" s="320"/>
    </row>
    <row r="462" spans="61:61">
      <c r="BI462" s="320"/>
    </row>
    <row r="463" spans="61:61">
      <c r="BI463" s="320"/>
    </row>
    <row r="464" spans="61:61">
      <c r="BI464" s="320"/>
    </row>
    <row r="465" spans="61:61">
      <c r="BI465" s="320"/>
    </row>
    <row r="466" spans="61:61">
      <c r="BI466" s="320"/>
    </row>
    <row r="467" spans="61:61">
      <c r="BI467" s="320"/>
    </row>
    <row r="468" spans="61:61">
      <c r="BI468" s="320"/>
    </row>
    <row r="469" spans="61:61">
      <c r="BI469" s="320"/>
    </row>
    <row r="470" spans="61:61">
      <c r="BI470" s="320"/>
    </row>
    <row r="471" spans="61:61">
      <c r="BI471" s="320"/>
    </row>
    <row r="472" spans="61:61">
      <c r="BI472" s="320"/>
    </row>
    <row r="473" spans="61:61">
      <c r="BI473" s="320"/>
    </row>
    <row r="474" spans="61:61">
      <c r="BI474" s="320"/>
    </row>
    <row r="475" spans="61:61">
      <c r="BI475" s="320"/>
    </row>
    <row r="476" spans="61:61">
      <c r="BI476" s="320"/>
    </row>
    <row r="477" spans="61:61">
      <c r="BI477" s="320"/>
    </row>
    <row r="478" spans="61:61">
      <c r="BI478" s="320"/>
    </row>
    <row r="479" spans="61:61">
      <c r="BI479" s="320"/>
    </row>
    <row r="480" spans="61:61">
      <c r="BI480" s="320"/>
    </row>
    <row r="481" spans="61:61">
      <c r="BI481" s="320"/>
    </row>
    <row r="482" spans="61:61">
      <c r="BI482" s="320"/>
    </row>
    <row r="483" spans="61:61">
      <c r="BI483" s="320"/>
    </row>
    <row r="484" spans="61:61">
      <c r="BI484" s="320"/>
    </row>
    <row r="485" spans="61:61">
      <c r="BI485" s="320"/>
    </row>
    <row r="486" spans="61:61">
      <c r="BI486" s="320"/>
    </row>
    <row r="487" spans="61:61">
      <c r="BI487" s="320"/>
    </row>
    <row r="488" spans="61:61">
      <c r="BI488" s="320"/>
    </row>
    <row r="489" spans="61:61">
      <c r="BI489" s="320"/>
    </row>
    <row r="490" spans="61:61">
      <c r="BI490" s="320"/>
    </row>
    <row r="491" spans="61:61">
      <c r="BI491" s="320"/>
    </row>
    <row r="492" spans="61:61">
      <c r="BI492" s="320"/>
    </row>
    <row r="493" spans="61:61">
      <c r="BI493" s="320"/>
    </row>
    <row r="494" spans="61:61">
      <c r="BI494" s="320"/>
    </row>
    <row r="495" spans="61:61">
      <c r="BI495" s="320"/>
    </row>
    <row r="496" spans="61:61">
      <c r="BI496" s="320"/>
    </row>
    <row r="497" spans="61:61">
      <c r="BI497" s="320"/>
    </row>
    <row r="498" spans="61:61">
      <c r="BI498" s="320"/>
    </row>
    <row r="499" spans="61:61">
      <c r="BI499" s="320"/>
    </row>
    <row r="500" spans="61:61">
      <c r="BI500" s="320"/>
    </row>
    <row r="501" spans="61:61">
      <c r="BI501" s="320"/>
    </row>
    <row r="502" spans="61:61">
      <c r="BI502" s="320"/>
    </row>
    <row r="503" spans="61:61">
      <c r="BI503" s="320"/>
    </row>
    <row r="504" spans="61:61">
      <c r="BI504" s="320"/>
    </row>
    <row r="505" spans="61:61">
      <c r="BI505" s="320"/>
    </row>
    <row r="506" spans="61:61">
      <c r="BI506" s="320"/>
    </row>
    <row r="507" spans="61:61">
      <c r="BI507" s="320"/>
    </row>
    <row r="508" spans="61:61">
      <c r="BI508" s="320"/>
    </row>
    <row r="509" spans="61:61">
      <c r="BI509" s="320"/>
    </row>
    <row r="510" spans="61:61">
      <c r="BI510" s="320"/>
    </row>
    <row r="511" spans="61:61">
      <c r="BI511" s="320"/>
    </row>
    <row r="512" spans="61:61">
      <c r="BI512" s="320"/>
    </row>
    <row r="513" spans="61:61">
      <c r="BI513" s="320"/>
    </row>
    <row r="514" spans="61:61">
      <c r="BI514" s="320"/>
    </row>
    <row r="515" spans="61:61">
      <c r="BI515" s="320"/>
    </row>
    <row r="516" spans="61:61">
      <c r="BI516" s="320"/>
    </row>
    <row r="517" spans="61:61">
      <c r="BI517" s="320"/>
    </row>
    <row r="518" spans="61:61">
      <c r="BI518" s="320"/>
    </row>
    <row r="519" spans="61:61">
      <c r="BI519" s="320"/>
    </row>
    <row r="520" spans="61:61">
      <c r="BI520" s="320"/>
    </row>
    <row r="521" spans="61:61">
      <c r="BI521" s="320"/>
    </row>
    <row r="522" spans="61:61">
      <c r="BI522" s="320"/>
    </row>
    <row r="523" spans="61:61">
      <c r="BI523" s="320"/>
    </row>
    <row r="524" spans="61:61">
      <c r="BI524" s="320"/>
    </row>
    <row r="525" spans="61:61">
      <c r="BI525" s="320"/>
    </row>
    <row r="526" spans="61:61">
      <c r="BI526" s="320"/>
    </row>
    <row r="527" spans="61:61">
      <c r="BI527" s="320"/>
    </row>
    <row r="528" spans="61:61">
      <c r="BI528" s="320"/>
    </row>
    <row r="529" spans="61:61">
      <c r="BI529" s="320"/>
    </row>
    <row r="530" spans="61:61">
      <c r="BI530" s="320"/>
    </row>
    <row r="531" spans="61:61">
      <c r="BI531" s="320"/>
    </row>
    <row r="532" spans="61:61">
      <c r="BI532" s="320"/>
    </row>
    <row r="533" spans="61:61">
      <c r="BI533" s="320"/>
    </row>
    <row r="534" spans="61:61">
      <c r="BI534" s="320"/>
    </row>
    <row r="535" spans="61:61">
      <c r="BI535" s="320"/>
    </row>
    <row r="536" spans="61:61">
      <c r="BI536" s="320"/>
    </row>
    <row r="537" spans="61:61">
      <c r="BI537" s="320"/>
    </row>
    <row r="538" spans="61:61">
      <c r="BI538" s="320"/>
    </row>
    <row r="539" spans="61:61">
      <c r="BI539" s="320"/>
    </row>
    <row r="540" spans="61:61">
      <c r="BI540" s="320"/>
    </row>
    <row r="541" spans="61:61">
      <c r="BI541" s="320"/>
    </row>
    <row r="542" spans="61:61">
      <c r="BI542" s="320"/>
    </row>
    <row r="543" spans="61:61">
      <c r="BI543" s="320"/>
    </row>
    <row r="544" spans="61:61">
      <c r="BI544" s="320"/>
    </row>
    <row r="545" spans="61:61">
      <c r="BI545" s="320"/>
    </row>
    <row r="546" spans="61:61">
      <c r="BI546" s="320"/>
    </row>
    <row r="547" spans="61:61">
      <c r="BI547" s="320"/>
    </row>
    <row r="548" spans="61:61">
      <c r="BI548" s="320"/>
    </row>
    <row r="549" spans="61:61">
      <c r="BI549" s="320"/>
    </row>
    <row r="550" spans="61:61">
      <c r="BI550" s="320"/>
    </row>
    <row r="551" spans="61:61">
      <c r="BI551" s="320"/>
    </row>
    <row r="552" spans="61:61">
      <c r="BI552" s="320"/>
    </row>
    <row r="553" spans="61:61">
      <c r="BI553" s="320"/>
    </row>
    <row r="554" spans="61:61">
      <c r="BI554" s="320"/>
    </row>
    <row r="555" spans="61:61">
      <c r="BI555" s="320"/>
    </row>
    <row r="556" spans="61:61">
      <c r="BI556" s="320"/>
    </row>
    <row r="557" spans="61:61">
      <c r="BI557" s="320"/>
    </row>
    <row r="558" spans="61:61">
      <c r="BI558" s="320"/>
    </row>
    <row r="559" spans="61:61">
      <c r="BI559" s="320"/>
    </row>
    <row r="560" spans="61:61">
      <c r="BI560" s="320"/>
    </row>
    <row r="561" spans="61:61">
      <c r="BI561" s="320"/>
    </row>
    <row r="562" spans="61:61">
      <c r="BI562" s="320"/>
    </row>
    <row r="563" spans="61:61">
      <c r="BI563" s="320"/>
    </row>
    <row r="564" spans="61:61">
      <c r="BI564" s="320"/>
    </row>
    <row r="565" spans="61:61">
      <c r="BI565" s="320"/>
    </row>
    <row r="566" spans="61:61">
      <c r="BI566" s="320"/>
    </row>
    <row r="567" spans="61:61">
      <c r="BI567" s="320"/>
    </row>
    <row r="568" spans="61:61">
      <c r="BI568" s="320"/>
    </row>
    <row r="569" spans="61:61">
      <c r="BI569" s="320"/>
    </row>
    <row r="570" spans="61:61">
      <c r="BI570" s="320"/>
    </row>
    <row r="571" spans="61:61">
      <c r="BI571" s="320"/>
    </row>
    <row r="572" spans="61:61">
      <c r="BI572" s="320"/>
    </row>
    <row r="573" spans="61:61">
      <c r="BI573" s="320"/>
    </row>
    <row r="574" spans="61:61">
      <c r="BI574" s="320"/>
    </row>
    <row r="575" spans="61:61">
      <c r="BI575" s="320"/>
    </row>
    <row r="576" spans="61:61">
      <c r="BI576" s="320"/>
    </row>
    <row r="577" spans="61:61">
      <c r="BI577" s="320"/>
    </row>
    <row r="578" spans="61:61">
      <c r="BI578" s="320"/>
    </row>
    <row r="579" spans="61:61">
      <c r="BI579" s="320"/>
    </row>
    <row r="580" spans="61:61">
      <c r="BI580" s="320"/>
    </row>
    <row r="581" spans="61:61">
      <c r="BI581" s="320"/>
    </row>
    <row r="582" spans="61:61">
      <c r="BI582" s="320"/>
    </row>
    <row r="583" spans="61:61">
      <c r="BI583" s="320"/>
    </row>
    <row r="584" spans="61:61">
      <c r="BI584" s="320"/>
    </row>
    <row r="585" spans="61:61">
      <c r="BI585" s="320"/>
    </row>
    <row r="586" spans="61:61">
      <c r="BI586" s="320"/>
    </row>
    <row r="587" spans="61:61">
      <c r="BI587" s="320"/>
    </row>
    <row r="588" spans="61:61">
      <c r="BI588" s="320"/>
    </row>
    <row r="589" spans="61:61">
      <c r="BI589" s="320"/>
    </row>
    <row r="590" spans="61:61">
      <c r="BI590" s="320"/>
    </row>
    <row r="591" spans="61:61">
      <c r="BI591" s="320"/>
    </row>
    <row r="592" spans="61:61">
      <c r="BI592" s="320"/>
    </row>
    <row r="593" spans="61:61">
      <c r="BI593" s="320"/>
    </row>
    <row r="594" spans="61:61">
      <c r="BI594" s="320"/>
    </row>
    <row r="595" spans="61:61">
      <c r="BI595" s="320"/>
    </row>
    <row r="596" spans="61:61">
      <c r="BI596" s="320"/>
    </row>
    <row r="597" spans="61:61">
      <c r="BI597" s="320"/>
    </row>
    <row r="598" spans="61:61">
      <c r="BI598" s="320"/>
    </row>
    <row r="599" spans="61:61">
      <c r="BI599" s="320"/>
    </row>
    <row r="600" spans="61:61">
      <c r="BI600" s="320"/>
    </row>
    <row r="601" spans="61:61">
      <c r="BI601" s="320"/>
    </row>
    <row r="602" spans="61:61">
      <c r="BI602" s="320"/>
    </row>
    <row r="603" spans="61:61">
      <c r="BI603" s="320"/>
    </row>
    <row r="604" spans="61:61">
      <c r="BI604" s="320"/>
    </row>
    <row r="605" spans="61:61">
      <c r="BI605" s="320"/>
    </row>
    <row r="606" spans="61:61">
      <c r="BI606" s="320"/>
    </row>
    <row r="607" spans="61:61">
      <c r="BI607" s="320"/>
    </row>
    <row r="608" spans="61:61">
      <c r="BI608" s="320"/>
    </row>
    <row r="609" spans="61:61">
      <c r="BI609" s="320"/>
    </row>
    <row r="610" spans="61:61">
      <c r="BI610" s="320"/>
    </row>
    <row r="611" spans="61:61">
      <c r="BI611" s="320"/>
    </row>
    <row r="612" spans="61:61">
      <c r="BI612" s="320"/>
    </row>
    <row r="613" spans="61:61">
      <c r="BI613" s="320"/>
    </row>
    <row r="614" spans="61:61">
      <c r="BI614" s="320"/>
    </row>
    <row r="615" spans="61:61">
      <c r="BI615" s="320"/>
    </row>
    <row r="616" spans="61:61">
      <c r="BI616" s="320"/>
    </row>
    <row r="617" spans="61:61">
      <c r="BI617" s="320"/>
    </row>
    <row r="618" spans="61:61">
      <c r="BI618" s="320"/>
    </row>
    <row r="619" spans="61:61">
      <c r="BI619" s="320"/>
    </row>
    <row r="620" spans="61:61">
      <c r="BI620" s="320"/>
    </row>
    <row r="621" spans="61:61">
      <c r="BI621" s="320"/>
    </row>
    <row r="622" spans="61:61">
      <c r="BI622" s="320"/>
    </row>
    <row r="623" spans="61:61">
      <c r="BI623" s="320"/>
    </row>
    <row r="624" spans="61:61">
      <c r="BI624" s="320"/>
    </row>
    <row r="625" spans="61:61">
      <c r="BI625" s="320"/>
    </row>
    <row r="626" spans="61:61">
      <c r="BI626" s="320"/>
    </row>
    <row r="627" spans="61:61">
      <c r="BI627" s="320"/>
    </row>
    <row r="628" spans="61:61">
      <c r="BI628" s="320"/>
    </row>
    <row r="629" spans="61:61">
      <c r="BI629" s="320"/>
    </row>
    <row r="630" spans="61:61">
      <c r="BI630" s="320"/>
    </row>
    <row r="631" spans="61:61">
      <c r="BI631" s="320"/>
    </row>
    <row r="632" spans="61:61">
      <c r="BI632" s="320"/>
    </row>
    <row r="633" spans="61:61">
      <c r="BI633" s="320"/>
    </row>
    <row r="634" spans="61:61">
      <c r="BI634" s="320"/>
    </row>
    <row r="635" spans="61:61">
      <c r="BI635" s="320"/>
    </row>
    <row r="636" spans="61:61">
      <c r="BI636" s="320"/>
    </row>
    <row r="637" spans="61:61">
      <c r="BI637" s="320"/>
    </row>
    <row r="638" spans="61:61">
      <c r="BI638" s="320"/>
    </row>
    <row r="639" spans="61:61">
      <c r="BI639" s="320"/>
    </row>
    <row r="640" spans="61:61">
      <c r="BI640" s="320"/>
    </row>
    <row r="641" spans="61:61">
      <c r="BI641" s="320"/>
    </row>
    <row r="642" spans="61:61">
      <c r="BI642" s="320"/>
    </row>
    <row r="643" spans="61:61">
      <c r="BI643" s="320"/>
    </row>
    <row r="644" spans="61:61">
      <c r="BI644" s="320"/>
    </row>
    <row r="645" spans="61:61">
      <c r="BI645" s="320"/>
    </row>
    <row r="646" spans="61:61">
      <c r="BI646" s="320"/>
    </row>
    <row r="647" spans="61:61">
      <c r="BI647" s="320"/>
    </row>
    <row r="648" spans="61:61">
      <c r="BI648" s="320"/>
    </row>
    <row r="649" spans="61:61">
      <c r="BI649" s="320"/>
    </row>
    <row r="650" spans="61:61">
      <c r="BI650" s="320"/>
    </row>
    <row r="651" spans="61:61">
      <c r="BI651" s="320"/>
    </row>
    <row r="652" spans="61:61">
      <c r="BI652" s="320"/>
    </row>
    <row r="653" spans="61:61">
      <c r="BI653" s="320"/>
    </row>
    <row r="654" spans="61:61">
      <c r="BI654" s="320"/>
    </row>
    <row r="655" spans="61:61">
      <c r="BI655" s="320"/>
    </row>
    <row r="656" spans="61:61">
      <c r="BI656" s="320"/>
    </row>
    <row r="657" spans="61:61">
      <c r="BI657" s="320"/>
    </row>
    <row r="658" spans="61:61">
      <c r="BI658" s="320"/>
    </row>
    <row r="659" spans="61:61">
      <c r="BI659" s="320"/>
    </row>
    <row r="660" spans="61:61">
      <c r="BI660" s="320"/>
    </row>
    <row r="661" spans="61:61">
      <c r="BI661" s="320"/>
    </row>
    <row r="662" spans="61:61">
      <c r="BI662" s="320"/>
    </row>
    <row r="663" spans="61:61">
      <c r="BI663" s="320"/>
    </row>
    <row r="664" spans="61:61">
      <c r="BI664" s="320"/>
    </row>
    <row r="665" spans="61:61">
      <c r="BI665" s="320"/>
    </row>
    <row r="666" spans="61:61">
      <c r="BI666" s="320"/>
    </row>
    <row r="667" spans="61:61">
      <c r="BI667" s="320"/>
    </row>
    <row r="668" spans="61:61">
      <c r="BI668" s="320"/>
    </row>
    <row r="669" spans="61:61">
      <c r="BI669" s="320"/>
    </row>
    <row r="670" spans="61:61">
      <c r="BI670" s="320"/>
    </row>
    <row r="671" spans="61:61">
      <c r="BI671" s="320"/>
    </row>
    <row r="672" spans="61:61">
      <c r="BI672" s="320"/>
    </row>
    <row r="673" spans="61:61">
      <c r="BI673" s="320"/>
    </row>
    <row r="674" spans="61:61">
      <c r="BI674" s="320"/>
    </row>
    <row r="675" spans="61:61">
      <c r="BI675" s="320"/>
    </row>
    <row r="676" spans="61:61">
      <c r="BI676" s="320"/>
    </row>
    <row r="677" spans="61:61">
      <c r="BI677" s="320"/>
    </row>
    <row r="678" spans="61:61">
      <c r="BI678" s="320"/>
    </row>
    <row r="679" spans="61:61">
      <c r="BI679" s="320"/>
    </row>
    <row r="680" spans="61:61">
      <c r="BI680" s="320"/>
    </row>
    <row r="681" spans="61:61">
      <c r="BI681" s="320"/>
    </row>
    <row r="682" spans="61:61">
      <c r="BI682" s="320"/>
    </row>
    <row r="683" spans="61:61">
      <c r="BI683" s="320"/>
    </row>
    <row r="684" spans="61:61">
      <c r="BI684" s="320"/>
    </row>
    <row r="685" spans="61:61">
      <c r="BI685" s="320"/>
    </row>
    <row r="686" spans="61:61">
      <c r="BI686" s="320"/>
    </row>
    <row r="687" spans="61:61">
      <c r="BI687" s="320"/>
    </row>
    <row r="688" spans="61:61">
      <c r="BI688" s="320"/>
    </row>
    <row r="689" spans="61:61">
      <c r="BI689" s="320"/>
    </row>
    <row r="690" spans="61:61">
      <c r="BI690" s="320"/>
    </row>
    <row r="691" spans="61:61">
      <c r="BI691" s="320"/>
    </row>
    <row r="692" spans="61:61">
      <c r="BI692" s="320"/>
    </row>
    <row r="693" spans="61:61">
      <c r="BI693" s="320"/>
    </row>
    <row r="694" spans="61:61">
      <c r="BI694" s="320"/>
    </row>
    <row r="695" spans="61:61">
      <c r="BI695" s="320"/>
    </row>
    <row r="696" spans="61:61">
      <c r="BI696" s="320"/>
    </row>
    <row r="697" spans="61:61">
      <c r="BI697" s="320"/>
    </row>
    <row r="698" spans="61:61">
      <c r="BI698" s="320"/>
    </row>
    <row r="699" spans="61:61">
      <c r="BI699" s="320"/>
    </row>
    <row r="700" spans="61:61">
      <c r="BI700" s="320"/>
    </row>
    <row r="701" spans="61:61">
      <c r="BI701" s="320"/>
    </row>
    <row r="702" spans="61:61">
      <c r="BI702" s="320"/>
    </row>
    <row r="703" spans="61:61">
      <c r="BI703" s="320"/>
    </row>
    <row r="704" spans="61:61">
      <c r="BI704" s="320"/>
    </row>
    <row r="705" spans="61:61">
      <c r="BI705" s="320"/>
    </row>
    <row r="706" spans="61:61">
      <c r="BI706" s="320"/>
    </row>
    <row r="707" spans="61:61">
      <c r="BI707" s="320"/>
    </row>
    <row r="708" spans="61:61">
      <c r="BI708" s="320"/>
    </row>
    <row r="709" spans="61:61">
      <c r="BI709" s="320"/>
    </row>
    <row r="710" spans="61:61">
      <c r="BI710" s="320"/>
    </row>
    <row r="711" spans="61:61">
      <c r="BI711" s="320"/>
    </row>
    <row r="712" spans="61:61">
      <c r="BI712" s="320"/>
    </row>
    <row r="713" spans="61:61">
      <c r="BI713" s="320"/>
    </row>
    <row r="714" spans="61:61">
      <c r="BI714" s="320"/>
    </row>
    <row r="715" spans="61:61">
      <c r="BI715" s="320"/>
    </row>
    <row r="716" spans="61:61">
      <c r="BI716" s="320"/>
    </row>
    <row r="717" spans="61:61">
      <c r="BI717" s="320"/>
    </row>
    <row r="718" spans="61:61">
      <c r="BI718" s="320"/>
    </row>
    <row r="719" spans="61:61">
      <c r="BI719" s="320"/>
    </row>
    <row r="720" spans="61:61">
      <c r="BI720" s="320"/>
    </row>
    <row r="721" spans="61:61">
      <c r="BI721" s="320"/>
    </row>
    <row r="722" spans="61:61">
      <c r="BI722" s="320"/>
    </row>
    <row r="723" spans="61:61">
      <c r="BI723" s="320"/>
    </row>
    <row r="724" spans="61:61">
      <c r="BI724" s="320"/>
    </row>
    <row r="725" spans="61:61">
      <c r="BI725" s="320"/>
    </row>
    <row r="726" spans="61:61">
      <c r="BI726" s="320"/>
    </row>
    <row r="727" spans="61:61">
      <c r="BI727" s="320"/>
    </row>
    <row r="728" spans="61:61">
      <c r="BI728" s="320"/>
    </row>
    <row r="729" spans="61:61">
      <c r="BI729" s="320"/>
    </row>
    <row r="730" spans="61:61">
      <c r="BI730" s="320"/>
    </row>
    <row r="731" spans="61:61">
      <c r="BI731" s="320"/>
    </row>
    <row r="732" spans="61:61">
      <c r="BI732" s="320"/>
    </row>
    <row r="733" spans="61:61">
      <c r="BI733" s="320"/>
    </row>
    <row r="734" spans="61:61">
      <c r="BI734" s="320"/>
    </row>
    <row r="735" spans="61:61">
      <c r="BI735" s="320"/>
    </row>
    <row r="736" spans="61:61">
      <c r="BI736" s="320"/>
    </row>
    <row r="737" spans="61:61">
      <c r="BI737" s="320"/>
    </row>
    <row r="738" spans="61:61">
      <c r="BI738" s="320"/>
    </row>
    <row r="739" spans="61:61">
      <c r="BI739" s="320"/>
    </row>
    <row r="740" spans="61:61">
      <c r="BI740" s="320"/>
    </row>
    <row r="741" spans="61:61">
      <c r="BI741" s="320"/>
    </row>
    <row r="742" spans="61:61">
      <c r="BI742" s="320"/>
    </row>
    <row r="743" spans="61:61">
      <c r="BI743" s="320"/>
    </row>
    <row r="744" spans="61:61">
      <c r="BI744" s="320"/>
    </row>
    <row r="745" spans="61:61">
      <c r="BI745" s="320"/>
    </row>
    <row r="746" spans="61:61">
      <c r="BI746" s="320"/>
    </row>
    <row r="747" spans="61:61">
      <c r="BI747" s="320"/>
    </row>
    <row r="748" spans="61:61">
      <c r="BI748" s="320"/>
    </row>
    <row r="749" spans="61:61">
      <c r="BI749" s="320"/>
    </row>
    <row r="750" spans="61:61">
      <c r="BI750" s="320"/>
    </row>
    <row r="751" spans="61:61">
      <c r="BI751" s="320"/>
    </row>
    <row r="752" spans="61:61">
      <c r="BI752" s="320"/>
    </row>
    <row r="753" spans="61:61">
      <c r="BI753" s="320"/>
    </row>
    <row r="754" spans="61:61">
      <c r="BI754" s="320"/>
    </row>
    <row r="755" spans="61:61">
      <c r="BI755" s="320"/>
    </row>
    <row r="756" spans="61:61">
      <c r="BI756" s="320"/>
    </row>
    <row r="757" spans="61:61">
      <c r="BI757" s="320"/>
    </row>
    <row r="758" spans="61:61">
      <c r="BI758" s="320"/>
    </row>
    <row r="759" spans="61:61">
      <c r="BI759" s="320"/>
    </row>
    <row r="760" spans="61:61">
      <c r="BI760" s="320"/>
    </row>
    <row r="761" spans="61:61">
      <c r="BI761" s="320"/>
    </row>
    <row r="762" spans="61:61">
      <c r="BI762" s="320"/>
    </row>
    <row r="763" spans="61:61">
      <c r="BI763" s="320"/>
    </row>
    <row r="764" spans="61:61">
      <c r="BI764" s="320"/>
    </row>
    <row r="765" spans="61:61">
      <c r="BI765" s="320"/>
    </row>
    <row r="766" spans="61:61">
      <c r="BI766" s="320"/>
    </row>
    <row r="767" spans="61:61">
      <c r="BI767" s="320"/>
    </row>
    <row r="768" spans="61:61">
      <c r="BI768" s="320"/>
    </row>
    <row r="769" spans="61:61">
      <c r="BI769" s="320"/>
    </row>
    <row r="770" spans="61:61">
      <c r="BI770" s="320"/>
    </row>
    <row r="771" spans="61:61">
      <c r="BI771" s="320"/>
    </row>
    <row r="772" spans="61:61">
      <c r="BI772" s="320"/>
    </row>
    <row r="773" spans="61:61">
      <c r="BI773" s="320"/>
    </row>
    <row r="774" spans="61:61">
      <c r="BI774" s="320"/>
    </row>
    <row r="775" spans="61:61">
      <c r="BI775" s="320"/>
    </row>
    <row r="776" spans="61:61">
      <c r="BI776" s="320"/>
    </row>
    <row r="777" spans="61:61">
      <c r="BI777" s="320"/>
    </row>
    <row r="778" spans="61:61">
      <c r="BI778" s="320"/>
    </row>
    <row r="779" spans="61:61">
      <c r="BI779" s="320"/>
    </row>
    <row r="780" spans="61:61">
      <c r="BI780" s="320"/>
    </row>
    <row r="781" spans="61:61">
      <c r="BI781" s="320"/>
    </row>
    <row r="782" spans="61:61">
      <c r="BI782" s="320"/>
    </row>
    <row r="783" spans="61:61">
      <c r="BI783" s="320"/>
    </row>
    <row r="784" spans="61:61">
      <c r="BI784" s="320"/>
    </row>
    <row r="785" spans="61:61">
      <c r="BI785" s="320"/>
    </row>
    <row r="786" spans="61:61">
      <c r="BI786" s="320"/>
    </row>
    <row r="787" spans="61:61">
      <c r="BI787" s="320"/>
    </row>
    <row r="788" spans="61:61">
      <c r="BI788" s="320"/>
    </row>
    <row r="789" spans="61:61">
      <c r="BI789" s="320"/>
    </row>
    <row r="790" spans="61:61">
      <c r="BI790" s="320"/>
    </row>
    <row r="791" spans="61:61">
      <c r="BI791" s="320"/>
    </row>
    <row r="792" spans="61:61">
      <c r="BI792" s="320"/>
    </row>
    <row r="793" spans="61:61">
      <c r="BI793" s="320"/>
    </row>
    <row r="794" spans="61:61">
      <c r="BI794" s="320"/>
    </row>
    <row r="795" spans="61:61">
      <c r="BI795" s="320"/>
    </row>
    <row r="796" spans="61:61">
      <c r="BI796" s="320"/>
    </row>
    <row r="797" spans="61:61">
      <c r="BI797" s="320"/>
    </row>
    <row r="798" spans="61:61">
      <c r="BI798" s="320"/>
    </row>
    <row r="799" spans="61:61">
      <c r="BI799" s="320"/>
    </row>
    <row r="800" spans="61:61">
      <c r="BI800" s="320"/>
    </row>
    <row r="801" spans="61:61">
      <c r="BI801" s="320"/>
    </row>
    <row r="802" spans="61:61">
      <c r="BI802" s="320"/>
    </row>
    <row r="803" spans="61:61">
      <c r="BI803" s="320"/>
    </row>
    <row r="804" spans="61:61">
      <c r="BI804" s="320"/>
    </row>
    <row r="805" spans="61:61">
      <c r="BI805" s="320"/>
    </row>
    <row r="806" spans="61:61">
      <c r="BI806" s="320"/>
    </row>
    <row r="807" spans="61:61">
      <c r="BI807" s="320"/>
    </row>
    <row r="808" spans="61:61">
      <c r="BI808" s="320"/>
    </row>
    <row r="809" spans="61:61">
      <c r="BI809" s="320"/>
    </row>
    <row r="810" spans="61:61">
      <c r="BI810" s="320"/>
    </row>
    <row r="811" spans="61:61">
      <c r="BI811" s="320"/>
    </row>
    <row r="812" spans="61:61">
      <c r="BI812" s="320"/>
    </row>
    <row r="813" spans="61:61">
      <c r="BI813" s="320"/>
    </row>
    <row r="814" spans="61:61">
      <c r="BI814" s="320"/>
    </row>
    <row r="815" spans="61:61">
      <c r="BI815" s="320"/>
    </row>
    <row r="816" spans="61:61">
      <c r="BI816" s="320"/>
    </row>
    <row r="817" spans="61:61">
      <c r="BI817" s="320"/>
    </row>
    <row r="818" spans="61:61">
      <c r="BI818" s="320"/>
    </row>
    <row r="819" spans="61:61">
      <c r="BI819" s="320"/>
    </row>
    <row r="820" spans="61:61">
      <c r="BI820" s="320"/>
    </row>
    <row r="821" spans="61:61">
      <c r="BI821" s="320"/>
    </row>
    <row r="822" spans="61:61">
      <c r="BI822" s="320"/>
    </row>
    <row r="823" spans="61:61">
      <c r="BI823" s="320"/>
    </row>
    <row r="824" spans="61:61">
      <c r="BI824" s="320"/>
    </row>
    <row r="825" spans="61:61">
      <c r="BI825" s="320"/>
    </row>
    <row r="826" spans="61:61">
      <c r="BI826" s="320"/>
    </row>
    <row r="827" spans="61:61">
      <c r="BI827" s="320"/>
    </row>
    <row r="828" spans="61:61">
      <c r="BI828" s="320"/>
    </row>
    <row r="829" spans="61:61">
      <c r="BI829" s="320"/>
    </row>
    <row r="830" spans="61:61">
      <c r="BI830" s="320"/>
    </row>
    <row r="831" spans="61:61">
      <c r="BI831" s="320"/>
    </row>
    <row r="832" spans="61:61">
      <c r="BI832" s="320"/>
    </row>
    <row r="833" spans="61:61">
      <c r="BI833" s="320"/>
    </row>
    <row r="834" spans="61:61">
      <c r="BI834" s="320"/>
    </row>
    <row r="835" spans="61:61">
      <c r="BI835" s="320"/>
    </row>
    <row r="836" spans="61:61">
      <c r="BI836" s="320"/>
    </row>
    <row r="837" spans="61:61">
      <c r="BI837" s="320"/>
    </row>
    <row r="838" spans="61:61">
      <c r="BI838" s="320"/>
    </row>
    <row r="839" spans="61:61">
      <c r="BI839" s="320"/>
    </row>
    <row r="840" spans="61:61">
      <c r="BI840" s="320"/>
    </row>
    <row r="841" spans="61:61">
      <c r="BI841" s="320"/>
    </row>
    <row r="842" spans="61:61">
      <c r="BI842" s="320"/>
    </row>
    <row r="843" spans="61:61">
      <c r="BI843" s="320"/>
    </row>
    <row r="844" spans="61:61">
      <c r="BI844" s="320"/>
    </row>
    <row r="845" spans="61:61">
      <c r="BI845" s="320"/>
    </row>
    <row r="846" spans="61:61">
      <c r="BI846" s="320"/>
    </row>
    <row r="847" spans="61:61">
      <c r="BI847" s="320"/>
    </row>
    <row r="848" spans="61:61">
      <c r="BI848" s="320"/>
    </row>
    <row r="849" spans="61:61">
      <c r="BI849" s="320"/>
    </row>
    <row r="850" spans="61:61">
      <c r="BI850" s="320"/>
    </row>
    <row r="851" spans="61:61">
      <c r="BI851" s="320"/>
    </row>
    <row r="852" spans="61:61">
      <c r="BI852" s="320"/>
    </row>
    <row r="853" spans="61:61">
      <c r="BI853" s="320"/>
    </row>
    <row r="854" spans="61:61">
      <c r="BI854" s="320"/>
    </row>
    <row r="855" spans="61:61">
      <c r="BI855" s="320"/>
    </row>
    <row r="856" spans="61:61">
      <c r="BI856" s="320"/>
    </row>
    <row r="857" spans="61:61">
      <c r="BI857" s="320"/>
    </row>
    <row r="858" spans="61:61">
      <c r="BI858" s="320"/>
    </row>
    <row r="859" spans="61:61">
      <c r="BI859" s="320"/>
    </row>
    <row r="860" spans="61:61">
      <c r="BI860" s="320"/>
    </row>
    <row r="861" spans="61:61">
      <c r="BI861" s="320"/>
    </row>
    <row r="862" spans="61:61">
      <c r="BI862" s="320"/>
    </row>
    <row r="863" spans="61:61">
      <c r="BI863" s="320"/>
    </row>
    <row r="864" spans="61:61">
      <c r="BI864" s="320"/>
    </row>
    <row r="865" spans="61:61">
      <c r="BI865" s="320"/>
    </row>
    <row r="866" spans="61:61">
      <c r="BI866" s="320"/>
    </row>
    <row r="867" spans="61:61">
      <c r="BI867" s="320"/>
    </row>
    <row r="868" spans="61:61">
      <c r="BI868" s="320"/>
    </row>
    <row r="869" spans="61:61">
      <c r="BI869" s="320"/>
    </row>
    <row r="870" spans="61:61">
      <c r="BI870" s="320"/>
    </row>
    <row r="871" spans="61:61">
      <c r="BI871" s="320"/>
    </row>
    <row r="872" spans="61:61">
      <c r="BI872" s="320"/>
    </row>
    <row r="873" spans="61:61">
      <c r="BI873" s="320"/>
    </row>
    <row r="874" spans="61:61">
      <c r="BI874" s="320"/>
    </row>
    <row r="875" spans="61:61">
      <c r="BI875" s="320"/>
    </row>
    <row r="876" spans="61:61">
      <c r="BI876" s="320"/>
    </row>
    <row r="877" spans="61:61">
      <c r="BI877" s="320"/>
    </row>
    <row r="878" spans="61:61">
      <c r="BI878" s="320"/>
    </row>
    <row r="879" spans="61:61">
      <c r="BI879" s="320"/>
    </row>
    <row r="880" spans="61:61">
      <c r="BI880" s="320"/>
    </row>
    <row r="881" spans="61:61">
      <c r="BI881" s="320"/>
    </row>
    <row r="882" spans="61:61">
      <c r="BI882" s="320"/>
    </row>
    <row r="883" spans="61:61">
      <c r="BI883" s="320"/>
    </row>
    <row r="884" spans="61:61">
      <c r="BI884" s="320"/>
    </row>
    <row r="885" spans="61:61">
      <c r="BI885" s="320"/>
    </row>
    <row r="886" spans="61:61">
      <c r="BI886" s="320"/>
    </row>
    <row r="887" spans="61:61">
      <c r="BI887" s="320"/>
    </row>
    <row r="888" spans="61:61">
      <c r="BI888" s="320"/>
    </row>
    <row r="889" spans="61:61">
      <c r="BI889" s="320"/>
    </row>
    <row r="890" spans="61:61">
      <c r="BI890" s="320"/>
    </row>
    <row r="891" spans="61:61">
      <c r="BI891" s="320"/>
    </row>
    <row r="892" spans="61:61">
      <c r="BI892" s="320"/>
    </row>
    <row r="893" spans="61:61">
      <c r="BI893" s="320"/>
    </row>
    <row r="894" spans="61:61">
      <c r="BI894" s="320"/>
    </row>
    <row r="895" spans="61:61">
      <c r="BI895" s="320"/>
    </row>
    <row r="896" spans="61:61">
      <c r="BI896" s="320"/>
    </row>
    <row r="897" spans="61:61">
      <c r="BI897" s="320"/>
    </row>
    <row r="898" spans="61:61">
      <c r="BI898" s="320"/>
    </row>
    <row r="899" spans="61:61">
      <c r="BI899" s="320"/>
    </row>
    <row r="900" spans="61:61">
      <c r="BI900" s="320"/>
    </row>
    <row r="901" spans="61:61">
      <c r="BI901" s="320"/>
    </row>
    <row r="902" spans="61:61">
      <c r="BI902" s="320"/>
    </row>
    <row r="903" spans="61:61">
      <c r="BI903" s="320"/>
    </row>
    <row r="904" spans="61:61">
      <c r="BI904" s="320"/>
    </row>
    <row r="905" spans="61:61">
      <c r="BI905" s="320"/>
    </row>
    <row r="906" spans="61:61">
      <c r="BI906" s="320"/>
    </row>
    <row r="907" spans="61:61">
      <c r="BI907" s="320"/>
    </row>
    <row r="908" spans="61:61">
      <c r="BI908" s="320"/>
    </row>
    <row r="909" spans="61:61">
      <c r="BI909" s="320"/>
    </row>
    <row r="910" spans="61:61">
      <c r="BI910" s="320"/>
    </row>
    <row r="911" spans="61:61">
      <c r="BI911" s="320"/>
    </row>
    <row r="912" spans="61:61">
      <c r="BI912" s="320"/>
    </row>
    <row r="913" spans="61:61">
      <c r="BI913" s="320"/>
    </row>
    <row r="914" spans="61:61">
      <c r="BI914" s="320"/>
    </row>
    <row r="915" spans="61:61">
      <c r="BI915" s="320"/>
    </row>
    <row r="916" spans="61:61">
      <c r="BI916" s="320"/>
    </row>
    <row r="917" spans="61:61">
      <c r="BI917" s="320"/>
    </row>
    <row r="918" spans="61:61">
      <c r="BI918" s="320"/>
    </row>
    <row r="919" spans="61:61">
      <c r="BI919" s="320"/>
    </row>
    <row r="920" spans="61:61">
      <c r="BI920" s="320"/>
    </row>
    <row r="921" spans="61:61">
      <c r="BI921" s="320"/>
    </row>
    <row r="922" spans="61:61">
      <c r="BI922" s="320"/>
    </row>
    <row r="923" spans="61:61">
      <c r="BI923" s="320"/>
    </row>
    <row r="924" spans="61:61">
      <c r="BI924" s="320"/>
    </row>
    <row r="925" spans="61:61">
      <c r="BI925" s="320"/>
    </row>
    <row r="926" spans="61:61">
      <c r="BI926" s="320"/>
    </row>
    <row r="927" spans="61:61">
      <c r="BI927" s="320"/>
    </row>
    <row r="928" spans="61:61">
      <c r="BI928" s="320"/>
    </row>
    <row r="929" spans="61:61">
      <c r="BI929" s="320"/>
    </row>
    <row r="930" spans="61:61">
      <c r="BI930" s="320"/>
    </row>
    <row r="931" spans="61:61">
      <c r="BI931" s="320"/>
    </row>
    <row r="932" spans="61:61">
      <c r="BI932" s="320"/>
    </row>
    <row r="933" spans="61:61">
      <c r="BI933" s="320"/>
    </row>
    <row r="934" spans="61:61">
      <c r="BI934" s="320"/>
    </row>
    <row r="935" spans="61:61">
      <c r="BI935" s="320"/>
    </row>
    <row r="936" spans="61:61">
      <c r="BI936" s="320"/>
    </row>
    <row r="937" spans="61:61">
      <c r="BI937" s="320"/>
    </row>
    <row r="938" spans="61:61">
      <c r="BI938" s="320"/>
    </row>
    <row r="939" spans="61:61">
      <c r="BI939" s="320"/>
    </row>
    <row r="940" spans="61:61">
      <c r="BI940" s="320"/>
    </row>
    <row r="941" spans="61:61">
      <c r="BI941" s="320"/>
    </row>
    <row r="942" spans="61:61">
      <c r="BI942" s="320"/>
    </row>
    <row r="943" spans="61:61">
      <c r="BI943" s="320"/>
    </row>
    <row r="944" spans="61:61">
      <c r="BI944" s="320"/>
    </row>
    <row r="945" spans="61:61">
      <c r="BI945" s="320"/>
    </row>
    <row r="946" spans="61:61">
      <c r="BI946" s="320"/>
    </row>
    <row r="947" spans="61:61">
      <c r="BI947" s="320"/>
    </row>
    <row r="948" spans="61:61">
      <c r="BI948" s="320"/>
    </row>
    <row r="949" spans="61:61">
      <c r="BI949" s="320"/>
    </row>
    <row r="950" spans="61:61">
      <c r="BI950" s="320"/>
    </row>
    <row r="951" spans="61:61">
      <c r="BI951" s="320"/>
    </row>
    <row r="952" spans="61:61">
      <c r="BI952" s="320"/>
    </row>
    <row r="953" spans="61:61">
      <c r="BI953" s="320"/>
    </row>
    <row r="954" spans="61:61">
      <c r="BI954" s="320"/>
    </row>
    <row r="955" spans="61:61">
      <c r="BI955" s="320"/>
    </row>
    <row r="956" spans="61:61">
      <c r="BI956" s="320"/>
    </row>
    <row r="957" spans="61:61">
      <c r="BI957" s="320"/>
    </row>
    <row r="958" spans="61:61">
      <c r="BI958" s="320"/>
    </row>
    <row r="959" spans="61:61">
      <c r="BI959" s="320"/>
    </row>
    <row r="960" spans="61:61">
      <c r="BI960" s="320"/>
    </row>
    <row r="961" spans="61:61">
      <c r="BI961" s="320"/>
    </row>
    <row r="962" spans="61:61">
      <c r="BI962" s="320"/>
    </row>
    <row r="963" spans="61:61">
      <c r="BI963" s="320"/>
    </row>
    <row r="964" spans="61:61">
      <c r="BI964" s="320"/>
    </row>
    <row r="965" spans="61:61">
      <c r="BI965" s="320"/>
    </row>
    <row r="966" spans="61:61">
      <c r="BI966" s="320"/>
    </row>
    <row r="967" spans="61:61">
      <c r="BI967" s="320"/>
    </row>
    <row r="968" spans="61:61">
      <c r="BI968" s="320"/>
    </row>
    <row r="969" spans="61:61">
      <c r="BI969" s="320"/>
    </row>
    <row r="970" spans="61:61">
      <c r="BI970" s="320"/>
    </row>
    <row r="971" spans="61:61">
      <c r="BI971" s="320"/>
    </row>
    <row r="972" spans="61:61">
      <c r="BI972" s="320"/>
    </row>
    <row r="973" spans="61:61">
      <c r="BI973" s="320"/>
    </row>
    <row r="974" spans="61:61">
      <c r="BI974" s="320"/>
    </row>
    <row r="975" spans="61:61">
      <c r="BI975" s="320"/>
    </row>
    <row r="976" spans="61:61">
      <c r="BI976" s="320"/>
    </row>
    <row r="977" spans="61:61">
      <c r="BI977" s="320"/>
    </row>
    <row r="978" spans="61:61">
      <c r="BI978" s="320"/>
    </row>
    <row r="979" spans="61:61">
      <c r="BI979" s="320"/>
    </row>
    <row r="980" spans="61:61">
      <c r="BI980" s="320"/>
    </row>
    <row r="981" spans="61:61">
      <c r="BI981" s="320"/>
    </row>
    <row r="982" spans="61:61">
      <c r="BI982" s="320"/>
    </row>
    <row r="983" spans="61:61">
      <c r="BI983" s="320"/>
    </row>
    <row r="984" spans="61:61">
      <c r="BI984" s="320"/>
    </row>
    <row r="985" spans="61:61">
      <c r="BI985" s="320"/>
    </row>
    <row r="986" spans="61:61">
      <c r="BI986" s="320"/>
    </row>
    <row r="987" spans="61:61">
      <c r="BI987" s="320"/>
    </row>
    <row r="988" spans="61:61">
      <c r="BI988" s="320"/>
    </row>
    <row r="989" spans="61:61">
      <c r="BI989" s="320"/>
    </row>
    <row r="990" spans="61:61">
      <c r="BI990" s="320"/>
    </row>
    <row r="991" spans="61:61">
      <c r="BI991" s="320"/>
    </row>
    <row r="992" spans="61:61">
      <c r="BI992" s="320"/>
    </row>
    <row r="993" spans="61:61">
      <c r="BI993" s="320"/>
    </row>
    <row r="994" spans="61:61">
      <c r="BI994" s="320"/>
    </row>
    <row r="995" spans="61:61">
      <c r="BI995" s="320"/>
    </row>
    <row r="996" spans="61:61">
      <c r="BI996" s="320"/>
    </row>
    <row r="997" spans="61:61">
      <c r="BI997" s="320"/>
    </row>
    <row r="998" spans="61:61">
      <c r="BI998" s="320"/>
    </row>
    <row r="999" spans="61:61">
      <c r="BI999" s="320"/>
    </row>
    <row r="1000" spans="61:61">
      <c r="BI1000" s="320"/>
    </row>
    <row r="1001" spans="61:61">
      <c r="BI1001" s="320"/>
    </row>
    <row r="1002" spans="61:61">
      <c r="BI1002" s="320"/>
    </row>
    <row r="1003" spans="61:61">
      <c r="BI1003" s="320"/>
    </row>
    <row r="1004" spans="61:61">
      <c r="BI1004" s="320"/>
    </row>
    <row r="1005" spans="61:61">
      <c r="BI1005" s="320"/>
    </row>
    <row r="1006" spans="61:61">
      <c r="BI1006" s="320"/>
    </row>
    <row r="1007" spans="61:61">
      <c r="BI1007" s="320"/>
    </row>
    <row r="1008" spans="61:61">
      <c r="BI1008" s="320"/>
    </row>
    <row r="1009" spans="61:61">
      <c r="BI1009" s="320"/>
    </row>
    <row r="1010" spans="61:61">
      <c r="BI1010" s="320"/>
    </row>
    <row r="1011" spans="61:61">
      <c r="BI1011" s="320"/>
    </row>
    <row r="1012" spans="61:61">
      <c r="BI1012" s="320"/>
    </row>
    <row r="1013" spans="61:61">
      <c r="BI1013" s="320"/>
    </row>
    <row r="1014" spans="61:61">
      <c r="BI1014" s="320"/>
    </row>
    <row r="1015" spans="61:61">
      <c r="BI1015" s="320"/>
    </row>
    <row r="1016" spans="61:61">
      <c r="BI1016" s="320"/>
    </row>
    <row r="1017" spans="61:61">
      <c r="BI1017" s="320"/>
    </row>
    <row r="1018" spans="61:61">
      <c r="BI1018" s="320"/>
    </row>
    <row r="1019" spans="61:61">
      <c r="BI1019" s="320"/>
    </row>
    <row r="1020" spans="61:61">
      <c r="BI1020" s="320"/>
    </row>
    <row r="1021" spans="61:61">
      <c r="BI1021" s="320"/>
    </row>
    <row r="1022" spans="61:61">
      <c r="BI1022" s="320"/>
    </row>
    <row r="1023" spans="61:61">
      <c r="BI1023" s="320"/>
    </row>
    <row r="1024" spans="61:61">
      <c r="BI1024" s="320"/>
    </row>
    <row r="1025" spans="61:61">
      <c r="BI1025" s="320"/>
    </row>
    <row r="1026" spans="61:61">
      <c r="BI1026" s="320"/>
    </row>
    <row r="1027" spans="61:61">
      <c r="BI1027" s="320"/>
    </row>
    <row r="1028" spans="61:61">
      <c r="BI1028" s="320"/>
    </row>
    <row r="1029" spans="61:61">
      <c r="BI1029" s="320"/>
    </row>
    <row r="1030" spans="61:61">
      <c r="BI1030" s="320"/>
    </row>
    <row r="1031" spans="61:61">
      <c r="BI1031" s="320"/>
    </row>
    <row r="1032" spans="61:61">
      <c r="BI1032" s="320"/>
    </row>
    <row r="1033" spans="61:61">
      <c r="BI1033" s="320"/>
    </row>
    <row r="1034" spans="61:61">
      <c r="BI1034" s="320"/>
    </row>
    <row r="1035" spans="61:61">
      <c r="BI1035" s="320"/>
    </row>
    <row r="1036" spans="61:61">
      <c r="BI1036" s="320"/>
    </row>
    <row r="1037" spans="61:61">
      <c r="BI1037" s="320"/>
    </row>
    <row r="1038" spans="61:61">
      <c r="BI1038" s="320"/>
    </row>
    <row r="1039" spans="61:61">
      <c r="BI1039" s="320"/>
    </row>
    <row r="1040" spans="61:61">
      <c r="BI1040" s="320"/>
    </row>
    <row r="1041" spans="61:61">
      <c r="BI1041" s="320"/>
    </row>
    <row r="1042" spans="61:61">
      <c r="BI1042" s="320"/>
    </row>
    <row r="1043" spans="61:61">
      <c r="BI1043" s="320"/>
    </row>
    <row r="1044" spans="61:61">
      <c r="BI1044" s="320"/>
    </row>
    <row r="1045" spans="61:61">
      <c r="BI1045" s="320"/>
    </row>
    <row r="1046" spans="61:61">
      <c r="BI1046" s="320"/>
    </row>
    <row r="1047" spans="61:61">
      <c r="BI1047" s="320"/>
    </row>
    <row r="1048" spans="61:61">
      <c r="BI1048" s="320"/>
    </row>
    <row r="1049" spans="61:61">
      <c r="BI1049" s="320"/>
    </row>
    <row r="1050" spans="61:61">
      <c r="BI1050" s="320"/>
    </row>
    <row r="1051" spans="61:61">
      <c r="BI1051" s="320"/>
    </row>
    <row r="1052" spans="61:61">
      <c r="BI1052" s="320"/>
    </row>
    <row r="1053" spans="61:61">
      <c r="BI1053" s="320"/>
    </row>
    <row r="1054" spans="61:61">
      <c r="BI1054" s="320"/>
    </row>
    <row r="1055" spans="61:61">
      <c r="BI1055" s="320"/>
    </row>
    <row r="1056" spans="61:61">
      <c r="BI1056" s="320"/>
    </row>
    <row r="1057" spans="61:61">
      <c r="BI1057" s="320"/>
    </row>
    <row r="1058" spans="61:61">
      <c r="BI1058" s="320"/>
    </row>
    <row r="1059" spans="61:61">
      <c r="BI1059" s="320"/>
    </row>
    <row r="1060" spans="61:61">
      <c r="BI1060" s="320"/>
    </row>
    <row r="1061" spans="61:61">
      <c r="BI1061" s="320"/>
    </row>
    <row r="1062" spans="61:61">
      <c r="BI1062" s="320"/>
    </row>
    <row r="1063" spans="61:61">
      <c r="BI1063" s="320"/>
    </row>
    <row r="1064" spans="61:61">
      <c r="BI1064" s="320"/>
    </row>
    <row r="1065" spans="61:61">
      <c r="BI1065" s="320"/>
    </row>
    <row r="1066" spans="61:61">
      <c r="BI1066" s="320"/>
    </row>
    <row r="1067" spans="61:61">
      <c r="BI1067" s="320"/>
    </row>
    <row r="1068" spans="61:61">
      <c r="BI1068" s="320"/>
    </row>
    <row r="1069" spans="61:61">
      <c r="BI1069" s="320"/>
    </row>
    <row r="1070" spans="61:61">
      <c r="BI1070" s="320"/>
    </row>
    <row r="1071" spans="61:61">
      <c r="BI1071" s="320"/>
    </row>
    <row r="1072" spans="61:61">
      <c r="BI1072" s="320"/>
    </row>
    <row r="1073" spans="61:61">
      <c r="BI1073" s="320"/>
    </row>
    <row r="1074" spans="61:61">
      <c r="BI1074" s="320"/>
    </row>
    <row r="1075" spans="61:61">
      <c r="BI1075" s="320"/>
    </row>
    <row r="1076" spans="61:61">
      <c r="BI1076" s="320"/>
    </row>
    <row r="1077" spans="61:61">
      <c r="BI1077" s="320"/>
    </row>
    <row r="1078" spans="61:61">
      <c r="BI1078" s="320"/>
    </row>
    <row r="1079" spans="61:61">
      <c r="BI1079" s="320"/>
    </row>
    <row r="1080" spans="61:61">
      <c r="BI1080" s="320"/>
    </row>
    <row r="1081" spans="61:61">
      <c r="BI1081" s="320"/>
    </row>
    <row r="1082" spans="61:61">
      <c r="BI1082" s="320"/>
    </row>
    <row r="1083" spans="61:61">
      <c r="BI1083" s="320"/>
    </row>
    <row r="1084" spans="61:61">
      <c r="BI1084" s="320"/>
    </row>
    <row r="1085" spans="61:61">
      <c r="BI1085" s="320"/>
    </row>
    <row r="1086" spans="61:61">
      <c r="BI1086" s="320"/>
    </row>
    <row r="1087" spans="61:61">
      <c r="BI1087" s="320"/>
    </row>
    <row r="1088" spans="61:61">
      <c r="BI1088" s="320"/>
    </row>
    <row r="1089" spans="61:61">
      <c r="BI1089" s="320"/>
    </row>
    <row r="1090" spans="61:61">
      <c r="BI1090" s="320"/>
    </row>
    <row r="1091" spans="61:61">
      <c r="BI1091" s="320"/>
    </row>
    <row r="1092" spans="61:61">
      <c r="BI1092" s="320"/>
    </row>
    <row r="1093" spans="61:61">
      <c r="BI1093" s="320"/>
    </row>
    <row r="1094" spans="61:61">
      <c r="BI1094" s="320"/>
    </row>
    <row r="1095" spans="61:61">
      <c r="BI1095" s="320"/>
    </row>
    <row r="1096" spans="61:61">
      <c r="BI1096" s="320"/>
    </row>
    <row r="1097" spans="61:61">
      <c r="BI1097" s="320"/>
    </row>
    <row r="1098" spans="61:61">
      <c r="BI1098" s="320"/>
    </row>
    <row r="1099" spans="61:61">
      <c r="BI1099" s="320"/>
    </row>
    <row r="1100" spans="61:61">
      <c r="BI1100" s="320"/>
    </row>
    <row r="1101" spans="61:61">
      <c r="BI1101" s="320"/>
    </row>
    <row r="1102" spans="61:61">
      <c r="BI1102" s="320"/>
    </row>
    <row r="1103" spans="61:61">
      <c r="BI1103" s="320"/>
    </row>
    <row r="1104" spans="61:61">
      <c r="BI1104" s="320"/>
    </row>
    <row r="1105" spans="61:61">
      <c r="BI1105" s="320"/>
    </row>
    <row r="1106" spans="61:61">
      <c r="BI1106" s="320"/>
    </row>
    <row r="1107" spans="61:61">
      <c r="BI1107" s="320"/>
    </row>
    <row r="1108" spans="61:61">
      <c r="BI1108" s="320"/>
    </row>
    <row r="1109" spans="61:61">
      <c r="BI1109" s="320"/>
    </row>
    <row r="1110" spans="61:61">
      <c r="BI1110" s="320"/>
    </row>
    <row r="1111" spans="61:61">
      <c r="BI1111" s="320"/>
    </row>
    <row r="1112" spans="61:61">
      <c r="BI1112" s="320"/>
    </row>
    <row r="1113" spans="61:61">
      <c r="BI1113" s="320"/>
    </row>
    <row r="1114" spans="61:61">
      <c r="BI1114" s="320"/>
    </row>
    <row r="1115" spans="61:61">
      <c r="BI1115" s="320"/>
    </row>
    <row r="1116" spans="61:61">
      <c r="BI1116" s="320"/>
    </row>
    <row r="1117" spans="61:61">
      <c r="BI1117" s="320"/>
    </row>
    <row r="1118" spans="61:61">
      <c r="BI1118" s="320"/>
    </row>
    <row r="1119" spans="61:61">
      <c r="BI1119" s="320"/>
    </row>
    <row r="1120" spans="61:61">
      <c r="BI1120" s="320"/>
    </row>
    <row r="1121" spans="61:61">
      <c r="BI1121" s="320"/>
    </row>
    <row r="1122" spans="61:61">
      <c r="BI1122" s="320"/>
    </row>
    <row r="1123" spans="61:61">
      <c r="BI1123" s="320"/>
    </row>
    <row r="1124" spans="61:61">
      <c r="BI1124" s="320"/>
    </row>
    <row r="1125" spans="61:61">
      <c r="BI1125" s="320"/>
    </row>
    <row r="1126" spans="61:61">
      <c r="BI1126" s="320"/>
    </row>
    <row r="1127" spans="61:61">
      <c r="BI1127" s="320"/>
    </row>
    <row r="1128" spans="61:61">
      <c r="BI1128" s="320"/>
    </row>
    <row r="1129" spans="61:61">
      <c r="BI1129" s="320"/>
    </row>
    <row r="1130" spans="61:61">
      <c r="BI1130" s="320"/>
    </row>
    <row r="1131" spans="61:61">
      <c r="BI1131" s="320"/>
    </row>
    <row r="1132" spans="61:61">
      <c r="BI1132" s="320"/>
    </row>
    <row r="1133" spans="61:61">
      <c r="BI1133" s="320"/>
    </row>
    <row r="1134" spans="61:61">
      <c r="BI1134" s="320"/>
    </row>
    <row r="1135" spans="61:61">
      <c r="BI1135" s="320"/>
    </row>
    <row r="1136" spans="61:61">
      <c r="BI1136" s="320"/>
    </row>
    <row r="1137" spans="61:61">
      <c r="BI1137" s="320"/>
    </row>
    <row r="1138" spans="61:61">
      <c r="BI1138" s="320"/>
    </row>
    <row r="1139" spans="61:61">
      <c r="BI1139" s="320"/>
    </row>
    <row r="1140" spans="61:61">
      <c r="BI1140" s="320"/>
    </row>
    <row r="1141" spans="61:61">
      <c r="BI1141" s="320"/>
    </row>
    <row r="1142" spans="61:61">
      <c r="BI1142" s="320"/>
    </row>
    <row r="1143" spans="61:61">
      <c r="BI1143" s="320"/>
    </row>
    <row r="1144" spans="61:61">
      <c r="BI1144" s="320"/>
    </row>
    <row r="1145" spans="61:61">
      <c r="BI1145" s="320"/>
    </row>
    <row r="1146" spans="61:61">
      <c r="BI1146" s="320"/>
    </row>
    <row r="1147" spans="61:61">
      <c r="BI1147" s="320"/>
    </row>
    <row r="1148" spans="61:61">
      <c r="BI1148" s="320"/>
    </row>
    <row r="1149" spans="61:61">
      <c r="BI1149" s="320"/>
    </row>
    <row r="1150" spans="61:61">
      <c r="BI1150" s="320"/>
    </row>
    <row r="1151" spans="61:61">
      <c r="BI1151" s="320"/>
    </row>
    <row r="1152" spans="61:61">
      <c r="BI1152" s="320"/>
    </row>
    <row r="1153" spans="61:61">
      <c r="BI1153" s="320"/>
    </row>
    <row r="1154" spans="61:61">
      <c r="BI1154" s="320"/>
    </row>
    <row r="1155" spans="61:61">
      <c r="BI1155" s="320"/>
    </row>
    <row r="1156" spans="61:61">
      <c r="BI1156" s="320"/>
    </row>
    <row r="1157" spans="61:61">
      <c r="BI1157" s="320"/>
    </row>
    <row r="1158" spans="61:61">
      <c r="BI1158" s="320"/>
    </row>
    <row r="1159" spans="61:61">
      <c r="BI1159" s="320"/>
    </row>
    <row r="1160" spans="61:61">
      <c r="BI1160" s="320"/>
    </row>
    <row r="1161" spans="61:61">
      <c r="BI1161" s="320"/>
    </row>
    <row r="1162" spans="61:61">
      <c r="BI1162" s="320"/>
    </row>
    <row r="1163" spans="61:61">
      <c r="BI1163" s="320"/>
    </row>
    <row r="1164" spans="61:61">
      <c r="BI1164" s="320"/>
    </row>
    <row r="1165" spans="61:61">
      <c r="BI1165" s="320"/>
    </row>
    <row r="1166" spans="61:61">
      <c r="BI1166" s="320"/>
    </row>
    <row r="1167" spans="61:61">
      <c r="BI1167" s="320"/>
    </row>
    <row r="1168" spans="61:61">
      <c r="BI1168" s="320"/>
    </row>
    <row r="1169" spans="61:61">
      <c r="BI1169" s="320"/>
    </row>
    <row r="1170" spans="61:61">
      <c r="BI1170" s="320"/>
    </row>
  </sheetData>
  <mergeCells count="8">
    <mergeCell ref="BF4:BG5"/>
    <mergeCell ref="AD5:AD6"/>
    <mergeCell ref="AL5:AL6"/>
    <mergeCell ref="A2:BD2"/>
    <mergeCell ref="G4:H4"/>
    <mergeCell ref="BB4:BB6"/>
    <mergeCell ref="BC4:BC6"/>
    <mergeCell ref="BE4:BE5"/>
  </mergeCells>
  <phoneticPr fontId="3" type="noConversion"/>
  <printOptions horizontalCentered="1"/>
  <pageMargins left="0.19685039370078741" right="0.19685039370078741" top="1.3779527559055118" bottom="0.51181102362204722" header="0.86614173228346458" footer="0.35433070866141736"/>
  <pageSetup paperSize="9" scale="49" orientation="landscape" horizontalDpi="4294967292" r:id="rId1"/>
  <headerFooter alignWithMargins="0"/>
  <colBreaks count="2" manualBreakCount="2">
    <brk id="22" max="11" man="1"/>
    <brk id="43"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11</vt:i4>
      </vt:variant>
    </vt:vector>
  </HeadingPairs>
  <TitlesOfParts>
    <vt:vector size="18" baseType="lpstr">
      <vt:lpstr>1.표지</vt:lpstr>
      <vt:lpstr>2.총칙</vt:lpstr>
      <vt:lpstr>3.총괄표</vt:lpstr>
      <vt:lpstr>4-1.세입예산명세서</vt:lpstr>
      <vt:lpstr>4-2.세입예산내역</vt:lpstr>
      <vt:lpstr>5-1.세출예산명세서</vt:lpstr>
      <vt:lpstr>5-2.세출예산내역</vt:lpstr>
      <vt:lpstr>'1.표지'!Print_Area</vt:lpstr>
      <vt:lpstr>'2.총칙'!Print_Area</vt:lpstr>
      <vt:lpstr>'3.총괄표'!Print_Area</vt:lpstr>
      <vt:lpstr>'4-1.세입예산명세서'!Print_Area</vt:lpstr>
      <vt:lpstr>'4-2.세입예산내역'!Print_Area</vt:lpstr>
      <vt:lpstr>'5-1.세출예산명세서'!Print_Area</vt:lpstr>
      <vt:lpstr>'5-2.세출예산내역'!Print_Area</vt:lpstr>
      <vt:lpstr>'4-1.세입예산명세서'!Print_Titles</vt:lpstr>
      <vt:lpstr>'4-2.세입예산내역'!Print_Titles</vt:lpstr>
      <vt:lpstr>'5-1.세출예산명세서'!Print_Titles</vt:lpstr>
      <vt:lpstr>'5-2.세출예산내역'!Print_Titles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dcterms:created xsi:type="dcterms:W3CDTF">2019-02-16T01:46:34Z</dcterms:created>
  <dcterms:modified xsi:type="dcterms:W3CDTF">2019-02-16T01:48:56Z</dcterms:modified>
</cp:coreProperties>
</file>