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9.5\"/>
    </mc:Choice>
  </mc:AlternateContent>
  <bookViews>
    <workbookView xWindow="0" yWindow="0" windowWidth="28395" windowHeight="12210" tabRatio="1000" activeTab="1"/>
  </bookViews>
  <sheets>
    <sheet name="체험학습 4.26 광양시 농업기술센터" sheetId="13" r:id="rId1"/>
    <sheet name="체험학습 5.17 광양시 사라실예술촌" sheetId="14" r:id="rId2"/>
    <sheet name="Sheet1" sheetId="4" r:id="rId3"/>
  </sheets>
  <definedNames>
    <definedName name="_xlnm.Print_Area" localSheetId="0">'체험학습 4.26 광양시 농업기술센터'!$A$1:$S$23</definedName>
    <definedName name="_xlnm.Print_Area" localSheetId="1">'체험학습 5.17 광양시 사라실예술촌'!$A$1:$S$25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K19" i="14" l="1"/>
  <c r="D19" i="14"/>
  <c r="M19" i="14" l="1"/>
  <c r="L19" i="14"/>
  <c r="O17" i="14"/>
  <c r="Q17" i="14"/>
  <c r="S17" i="14"/>
  <c r="O18" i="14"/>
  <c r="Q18" i="14"/>
  <c r="S18" i="14"/>
  <c r="M17" i="14"/>
  <c r="M18" i="14"/>
  <c r="L17" i="14"/>
  <c r="L18" i="14"/>
  <c r="K17" i="14" l="1"/>
  <c r="K18" i="14"/>
  <c r="G17" i="14"/>
  <c r="G18" i="14"/>
  <c r="D17" i="14"/>
  <c r="D18" i="14"/>
  <c r="I23" i="14" l="1"/>
  <c r="C23" i="14"/>
  <c r="G22" i="14"/>
  <c r="C22" i="14"/>
  <c r="K21" i="14"/>
  <c r="K20" i="14"/>
  <c r="B20" i="14"/>
  <c r="D20" i="14" s="1"/>
  <c r="D22" i="14" s="1"/>
  <c r="C19" i="14"/>
  <c r="Q16" i="14"/>
  <c r="D6" i="14" s="1"/>
  <c r="B6" i="14" s="1"/>
  <c r="O16" i="14"/>
  <c r="G16" i="14"/>
  <c r="K16" i="14" s="1"/>
  <c r="D16" i="14"/>
  <c r="D8" i="14"/>
  <c r="B7" i="14"/>
  <c r="D5" i="14"/>
  <c r="B5" i="14" s="1"/>
  <c r="L16" i="14" l="1"/>
  <c r="L23" i="14" s="1"/>
  <c r="S16" i="14"/>
  <c r="K22" i="14"/>
  <c r="K23" i="14"/>
  <c r="D23" i="14"/>
  <c r="B22" i="14"/>
  <c r="I21" i="13"/>
  <c r="M16" i="14" l="1"/>
  <c r="M23" i="14" s="1"/>
  <c r="B18" i="13"/>
  <c r="C17" i="13"/>
  <c r="O16" i="13" l="1"/>
  <c r="G20" i="13" l="1"/>
  <c r="K19" i="13"/>
  <c r="K18" i="13"/>
  <c r="C20" i="13"/>
  <c r="B20" i="13"/>
  <c r="B17" i="13"/>
  <c r="Q16" i="13"/>
  <c r="S16" i="13" s="1"/>
  <c r="G16" i="13"/>
  <c r="K16" i="13" s="1"/>
  <c r="D16" i="13"/>
  <c r="D8" i="13"/>
  <c r="B7" i="13" s="1"/>
  <c r="D5" i="13"/>
  <c r="B5" i="13" s="1"/>
  <c r="D6" i="13" l="1"/>
  <c r="B6" i="13" s="1"/>
  <c r="K20" i="13"/>
  <c r="D17" i="13"/>
  <c r="K17" i="13"/>
  <c r="C21" i="13"/>
  <c r="L16" i="13"/>
  <c r="D18" i="13"/>
  <c r="D20" i="13" s="1"/>
  <c r="K21" i="13" l="1"/>
  <c r="D21" i="13"/>
  <c r="M16" i="13"/>
  <c r="M17" i="13" s="1"/>
  <c r="M21" i="13" s="1"/>
  <c r="L17" i="13"/>
  <c r="L21" i="13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<sst xmlns="http://schemas.openxmlformats.org/spreadsheetml/2006/main" count="112" uniqueCount="47">
  <si>
    <t>*인솔교사- 학교비 여비교통비</t>
  </si>
  <si>
    <t>지    출    액</t>
  </si>
  <si>
    <t>(금액단위 : 원)</t>
  </si>
  <si>
    <t>*</t>
  </si>
  <si>
    <t>비고</t>
  </si>
  <si>
    <t>환불</t>
  </si>
  <si>
    <t>차량비</t>
  </si>
  <si>
    <t>=</t>
  </si>
  <si>
    <t>잔액</t>
  </si>
  <si>
    <t>일비</t>
  </si>
  <si>
    <t>불참</t>
  </si>
  <si>
    <t>징수액</t>
  </si>
  <si>
    <t>구분</t>
  </si>
  <si>
    <t>인원</t>
  </si>
  <si>
    <t xml:space="preserve">   ▣ 재적 세부현황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</si>
  <si>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</si>
  <si>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</si>
  <si>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</si>
  <si>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</si>
  <si>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</si>
  <si>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</si>
  <si>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</si>
  <si>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</si>
  <si>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</si>
  <si>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교  사</t>
  </si>
  <si>
    <t>소  계</t>
  </si>
  <si>
    <t>7. 정산내역</t>
  </si>
  <si>
    <t>금  액</t>
  </si>
  <si>
    <t>차량비(원아)</t>
  </si>
  <si>
    <t>총  계</t>
  </si>
  <si>
    <t>항   목</t>
  </si>
  <si>
    <t xml:space="preserve">   - ㈜태양관광여행사: S2B전자계약</t>
    <phoneticPr fontId="15" type="noConversion"/>
  </si>
  <si>
    <t>(정규원아</t>
    <phoneticPr fontId="15" type="noConversion"/>
  </si>
  <si>
    <t>=</t>
    <phoneticPr fontId="15" type="noConversion"/>
  </si>
  <si>
    <t xml:space="preserve">   ▣ 재적 (계획)인원 </t>
    <phoneticPr fontId="15" type="noConversion"/>
  </si>
  <si>
    <t>2019학년도 4월 현장체험학습비 정산서</t>
    <phoneticPr fontId="15" type="noConversion"/>
  </si>
  <si>
    <t>1. 기    간 : 2019. 4. 26.(1일)</t>
    <phoneticPr fontId="15" type="noConversion"/>
  </si>
  <si>
    <t>2. 장    소 : 광양시 농업기술센터</t>
    <phoneticPr fontId="15" type="noConversion"/>
  </si>
  <si>
    <t>)</t>
    <phoneticPr fontId="15" type="noConversion"/>
  </si>
  <si>
    <t>4. 인솔교사 : 17명</t>
    <phoneticPr fontId="15" type="noConversion"/>
  </si>
  <si>
    <t>5. 수행업체 : (주)태양관광여행사 -4대</t>
    <phoneticPr fontId="15" type="noConversion"/>
  </si>
  <si>
    <t>2019학년도 5월 현장체험학습비 정산서</t>
    <phoneticPr fontId="15" type="noConversion"/>
  </si>
  <si>
    <t>1. 기    간 : 2019. 5. 17.(1일)</t>
    <phoneticPr fontId="15" type="noConversion"/>
  </si>
  <si>
    <t>4. 인솔교사 : 18명</t>
    <phoneticPr fontId="15" type="noConversion"/>
  </si>
  <si>
    <t>2. 장    소 : 광양시 사라실예술촌</t>
    <phoneticPr fontId="15" type="noConversion"/>
  </si>
  <si>
    <t>체험비(만3,4세)</t>
    <phoneticPr fontId="15" type="noConversion"/>
  </si>
  <si>
    <t>체험비(만5세)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</si>
</sst>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67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176" fontId="3" fillId="2" borderId="17" xfId="2" applyNumberFormat="1" applyFont="1" applyFill="1" applyBorder="1" applyAlignment="1">
      <alignment horizontal="center" vertical="center" shrinkToFit="1"/>
    </xf>
    <xf numFmtId="0" fontId="5" fillId="0" borderId="0" xfId="1" applyNumberFormat="1" applyFont="1" applyAlignment="1">
      <alignment horizontal="left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6" xfId="2" applyNumberFormat="1" applyFont="1" applyFill="1" applyBorder="1" applyAlignment="1" applyProtection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35" xfId="2" applyNumberFormat="1" applyFont="1" applyFill="1" applyBorder="1" applyAlignment="1">
      <alignment horizontal="center" vertical="center"/>
    </xf>
    <xf numFmtId="3" fontId="7" fillId="2" borderId="32" xfId="2" applyNumberFormat="1" applyFont="1" applyFill="1" applyBorder="1" applyAlignment="1">
      <alignment horizontal="right" vertical="center"/>
    </xf>
    <xf numFmtId="3" fontId="7" fillId="2" borderId="33" xfId="1" applyNumberFormat="1" applyFont="1" applyFill="1" applyBorder="1" applyAlignment="1">
      <alignment horizontal="center" vertical="center"/>
    </xf>
    <xf numFmtId="41" fontId="3" fillId="0" borderId="0" xfId="2" applyNumberFormat="1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 applyProtection="1">
      <alignment vertical="center" shrinkToFit="1"/>
    </xf>
    <xf numFmtId="41" fontId="7" fillId="0" borderId="0" xfId="2" applyNumberFormat="1" applyFont="1" applyFill="1" applyBorder="1" applyAlignment="1" applyProtection="1">
      <alignment horizontal="right" vertical="center" shrinkToFit="1"/>
    </xf>
    <xf numFmtId="177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quotePrefix="1" applyNumberFormat="1" applyFont="1" applyFill="1" applyBorder="1" applyAlignment="1" applyProtection="1">
      <alignment horizontal="right" vertical="center" shrinkToFit="1"/>
    </xf>
    <xf numFmtId="41" fontId="3" fillId="0" borderId="12" xfId="2" applyNumberFormat="1" applyFont="1" applyFill="1" applyBorder="1" applyAlignment="1" applyProtection="1">
      <alignment horizontal="center" vertical="center"/>
    </xf>
    <xf numFmtId="41" fontId="3" fillId="0" borderId="12" xfId="2" applyNumberFormat="1" applyFont="1" applyFill="1" applyBorder="1" applyAlignment="1" applyProtection="1">
      <alignment vertical="center"/>
    </xf>
    <xf numFmtId="41" fontId="3" fillId="0" borderId="12" xfId="2" quotePrefix="1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/>
    </xf>
    <xf numFmtId="177" fontId="3" fillId="0" borderId="18" xfId="2" applyNumberFormat="1" applyFont="1" applyFill="1" applyBorder="1" applyAlignment="1" applyProtection="1">
      <alignment horizontal="right" vertical="center"/>
    </xf>
    <xf numFmtId="41" fontId="3" fillId="0" borderId="12" xfId="2" applyNumberFormat="1" applyFont="1" applyFill="1" applyBorder="1" applyAlignment="1" applyProtection="1">
      <alignment horizontal="right" vertical="center" shrinkToFit="1"/>
    </xf>
    <xf numFmtId="41" fontId="3" fillId="0" borderId="3" xfId="2" applyNumberFormat="1" applyFont="1" applyFill="1" applyBorder="1" applyAlignment="1" applyProtection="1">
      <alignment horizontal="right" vertical="center" shrinkToFit="1"/>
    </xf>
    <xf numFmtId="41" fontId="7" fillId="0" borderId="18" xfId="2" applyNumberFormat="1" applyFont="1" applyFill="1" applyBorder="1" applyAlignment="1" applyProtection="1">
      <alignment horizontal="right" vertical="center" shrinkToFit="1"/>
    </xf>
    <xf numFmtId="177" fontId="7" fillId="0" borderId="23" xfId="2" applyNumberFormat="1" applyFont="1" applyFill="1" applyBorder="1" applyAlignment="1" applyProtection="1">
      <alignment horizontal="left" vertical="center" shrinkToFit="1"/>
    </xf>
    <xf numFmtId="41" fontId="3" fillId="0" borderId="31" xfId="2" applyNumberFormat="1" applyFont="1" applyFill="1" applyBorder="1" applyAlignment="1" applyProtection="1">
      <alignment vertical="center"/>
    </xf>
    <xf numFmtId="41" fontId="3" fillId="0" borderId="7" xfId="2" applyNumberFormat="1" applyFont="1" applyFill="1" applyBorder="1" applyAlignment="1" applyProtection="1">
      <alignment horizontal="center" vertical="center"/>
    </xf>
    <xf numFmtId="41" fontId="3" fillId="0" borderId="7" xfId="2" applyNumberFormat="1" applyFont="1" applyFill="1" applyBorder="1" applyAlignment="1" applyProtection="1">
      <alignment vertical="center"/>
    </xf>
    <xf numFmtId="176" fontId="3" fillId="2" borderId="1" xfId="2" applyNumberFormat="1" applyFont="1" applyFill="1" applyBorder="1" applyAlignment="1">
      <alignment horizontal="right" vertical="center"/>
    </xf>
    <xf numFmtId="41" fontId="3" fillId="0" borderId="7" xfId="2" applyNumberFormat="1" applyFont="1" applyFill="1" applyBorder="1" applyAlignment="1" applyProtection="1">
      <alignment horizontal="right" vertical="center" shrinkToFit="1"/>
    </xf>
    <xf numFmtId="41" fontId="3" fillId="0" borderId="8" xfId="2" applyNumberFormat="1" applyFont="1" applyFill="1" applyBorder="1" applyAlignment="1" applyProtection="1">
      <alignment horizontal="right" vertical="center" shrinkToFit="1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41" fontId="3" fillId="0" borderId="34" xfId="2" quotePrefix="1" applyNumberFormat="1" applyFont="1" applyFill="1" applyBorder="1" applyAlignment="1" applyProtection="1">
      <alignment vertical="center"/>
    </xf>
    <xf numFmtId="176" fontId="3" fillId="0" borderId="30" xfId="2" applyNumberFormat="1" applyFont="1" applyFill="1" applyBorder="1" applyAlignment="1" applyProtection="1">
      <alignment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applyNumberFormat="1" applyFont="1" applyFill="1" applyBorder="1" applyAlignment="1" applyProtection="1">
      <alignment horizontal="right" vertical="center" shrinkToFit="1"/>
    </xf>
    <xf numFmtId="177" fontId="7" fillId="0" borderId="37" xfId="2" applyNumberFormat="1" applyFont="1" applyFill="1" applyBorder="1" applyAlignment="1" applyProtection="1">
      <alignment horizontal="lef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26" xfId="1" applyNumberFormat="1" applyFont="1" applyFill="1" applyBorder="1" applyAlignment="1">
      <alignment horizontal="center" vertical="center" wrapText="1"/>
    </xf>
    <xf numFmtId="0" fontId="7" fillId="2" borderId="32" xfId="1" applyNumberFormat="1" applyFont="1" applyFill="1" applyBorder="1" applyAlignment="1">
      <alignment horizontal="center" vertical="center" wrapText="1"/>
    </xf>
    <xf numFmtId="0" fontId="7" fillId="2" borderId="33" xfId="1" applyNumberFormat="1" applyFont="1" applyFill="1" applyBorder="1" applyAlignment="1">
      <alignment horizontal="center" vertical="center" wrapText="1"/>
    </xf>
    <xf numFmtId="49" fontId="3" fillId="2" borderId="27" xfId="1" applyNumberFormat="1" applyFont="1" applyFill="1" applyBorder="1" applyAlignment="1">
      <alignment horizontal="center" vertical="center"/>
    </xf>
    <xf numFmtId="49" fontId="3" fillId="2" borderId="28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2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31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41" fontId="3" fillId="0" borderId="19" xfId="2" applyNumberFormat="1" applyFont="1" applyFill="1" applyBorder="1" applyAlignment="1" applyProtection="1">
      <alignment vertical="center"/>
    </xf>
    <xf numFmtId="41" fontId="3" fillId="0" borderId="10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34" xfId="2" applyNumberFormat="1" applyFont="1" applyFill="1" applyBorder="1" applyAlignment="1" applyProtection="1">
      <alignment horizontal="left" vertical="center"/>
    </xf>
    <xf numFmtId="41" fontId="3" fillId="0" borderId="7" xfId="2" applyNumberFormat="1" applyFont="1" applyFill="1" applyBorder="1" applyAlignment="1" applyProtection="1">
      <alignment horizontal="left" vertical="center"/>
    </xf>
    <xf numFmtId="0" fontId="3" fillId="2" borderId="36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"/>
  <sheetViews>
    <sheetView showGridLines="0" view="pageLayout" zoomScale="106" zoomScaleNormal="96" zoomScaleSheetLayoutView="75" zoomScalePageLayoutView="106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47" t="s">
        <v>35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36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37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148</v>
      </c>
      <c r="C5" s="64" t="s">
        <v>32</v>
      </c>
      <c r="D5" s="89">
        <f>I16</f>
        <v>148</v>
      </c>
      <c r="E5" s="64" t="s">
        <v>38</v>
      </c>
      <c r="F5" s="146"/>
      <c r="G5" s="146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12</v>
      </c>
      <c r="C6" s="56" t="s">
        <v>21</v>
      </c>
      <c r="D6" s="89">
        <f>Q16</f>
        <v>12</v>
      </c>
      <c r="E6" s="64" t="s">
        <v>38</v>
      </c>
      <c r="F6" s="146"/>
      <c r="G6" s="146"/>
      <c r="J6" s="84"/>
      <c r="K6" s="146"/>
      <c r="L6" s="146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160</v>
      </c>
      <c r="D7" s="58"/>
      <c r="H7" s="21"/>
      <c r="K7" s="148"/>
      <c r="L7" s="148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160</v>
      </c>
      <c r="E8" s="60"/>
      <c r="G8" s="56"/>
      <c r="H8" s="65"/>
      <c r="J8" s="84"/>
      <c r="K8" s="146"/>
      <c r="L8" s="146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39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53" t="s">
        <v>12</v>
      </c>
      <c r="B14" s="155" t="s">
        <v>18</v>
      </c>
      <c r="C14" s="155"/>
      <c r="D14" s="155"/>
      <c r="E14" s="156" t="s">
        <v>1</v>
      </c>
      <c r="F14" s="156"/>
      <c r="G14" s="156"/>
      <c r="H14" s="156"/>
      <c r="I14" s="156"/>
      <c r="J14" s="156"/>
      <c r="K14" s="156"/>
      <c r="L14" s="133" t="s">
        <v>8</v>
      </c>
      <c r="M14" s="133" t="s">
        <v>5</v>
      </c>
      <c r="N14" s="135" t="s">
        <v>4</v>
      </c>
      <c r="O14" s="136"/>
      <c r="P14" s="136"/>
      <c r="Q14" s="136"/>
      <c r="R14" s="136"/>
      <c r="S14" s="137"/>
      <c r="T14" s="5"/>
      <c r="U14" s="5"/>
    </row>
    <row r="15" spans="1:21" s="15" customFormat="1" ht="20.25" customHeight="1">
      <c r="A15" s="154"/>
      <c r="B15" s="17" t="s">
        <v>22</v>
      </c>
      <c r="C15" s="16" t="s">
        <v>13</v>
      </c>
      <c r="D15" s="27" t="s">
        <v>11</v>
      </c>
      <c r="E15" s="141" t="s">
        <v>30</v>
      </c>
      <c r="F15" s="142"/>
      <c r="G15" s="143" t="s">
        <v>19</v>
      </c>
      <c r="H15" s="144"/>
      <c r="I15" s="144"/>
      <c r="J15" s="145"/>
      <c r="K15" s="16" t="s">
        <v>27</v>
      </c>
      <c r="L15" s="134"/>
      <c r="M15" s="134"/>
      <c r="N15" s="138"/>
      <c r="O15" s="139"/>
      <c r="P15" s="139"/>
      <c r="Q15" s="139"/>
      <c r="R15" s="139"/>
      <c r="S15" s="140"/>
      <c r="T15" s="5"/>
      <c r="U15" s="5"/>
    </row>
    <row r="16" spans="1:21" s="12" customFormat="1" ht="24" customHeight="1">
      <c r="A16" s="69" t="s">
        <v>28</v>
      </c>
      <c r="B16" s="70">
        <v>6130</v>
      </c>
      <c r="C16" s="71">
        <v>160</v>
      </c>
      <c r="D16" s="72">
        <f>B16*C16</f>
        <v>980800</v>
      </c>
      <c r="E16" s="157" t="s">
        <v>28</v>
      </c>
      <c r="F16" s="158"/>
      <c r="G16" s="73">
        <f t="shared" ref="G16" si="0">B16</f>
        <v>6130</v>
      </c>
      <c r="H16" s="74" t="s">
        <v>3</v>
      </c>
      <c r="I16" s="75">
        <v>148</v>
      </c>
      <c r="J16" s="76"/>
      <c r="K16" s="77">
        <f t="shared" ref="K16" si="1">G16*I16</f>
        <v>907240</v>
      </c>
      <c r="L16" s="72">
        <f>D16-K16</f>
        <v>73560</v>
      </c>
      <c r="M16" s="72">
        <f>L16</f>
        <v>73560</v>
      </c>
      <c r="N16" s="78" t="s">
        <v>10</v>
      </c>
      <c r="O16" s="79">
        <f>B16</f>
        <v>6130</v>
      </c>
      <c r="P16" s="80" t="s">
        <v>3</v>
      </c>
      <c r="Q16" s="81">
        <f>C16-I16</f>
        <v>12</v>
      </c>
      <c r="R16" s="82" t="s">
        <v>7</v>
      </c>
      <c r="S16" s="83">
        <f t="shared" ref="S16" si="2">O16*Q16</f>
        <v>73560</v>
      </c>
      <c r="T16" s="13"/>
      <c r="U16" s="13"/>
    </row>
    <row r="17" spans="1:21" s="12" customFormat="1" ht="24.75" customHeight="1">
      <c r="A17" s="9" t="s">
        <v>25</v>
      </c>
      <c r="B17" s="30">
        <f>SUM(B16:B16)</f>
        <v>6130</v>
      </c>
      <c r="C17" s="62">
        <f>C16</f>
        <v>160</v>
      </c>
      <c r="D17" s="68">
        <f>SUM(D16:D16)</f>
        <v>980800</v>
      </c>
      <c r="E17" s="151"/>
      <c r="F17" s="150"/>
      <c r="G17" s="85"/>
      <c r="H17" s="34"/>
      <c r="I17" s="66"/>
      <c r="J17" s="86"/>
      <c r="K17" s="7">
        <f>SUM(K16:K16)</f>
        <v>907240</v>
      </c>
      <c r="L17" s="7">
        <f>SUM(L16:L16)</f>
        <v>73560</v>
      </c>
      <c r="M17" s="7">
        <f>SUM(M16:M16)</f>
        <v>73560</v>
      </c>
      <c r="N17" s="43"/>
      <c r="O17" s="44"/>
      <c r="P17" s="44"/>
      <c r="Q17" s="44"/>
      <c r="R17" s="44"/>
      <c r="S17" s="45"/>
      <c r="T17" s="13"/>
      <c r="U17" s="13"/>
    </row>
    <row r="18" spans="1:21" s="12" customFormat="1" ht="20.25" customHeight="1">
      <c r="A18" s="14" t="s">
        <v>24</v>
      </c>
      <c r="B18" s="29">
        <f>G18+G19</f>
        <v>16130</v>
      </c>
      <c r="C18" s="31">
        <v>17</v>
      </c>
      <c r="D18" s="31">
        <f>B18*C18</f>
        <v>274210</v>
      </c>
      <c r="E18" s="159" t="s">
        <v>6</v>
      </c>
      <c r="F18" s="159"/>
      <c r="G18" s="52">
        <v>6130</v>
      </c>
      <c r="H18" s="32" t="s">
        <v>3</v>
      </c>
      <c r="I18" s="54">
        <v>17</v>
      </c>
      <c r="J18" s="28" t="s">
        <v>33</v>
      </c>
      <c r="K18" s="31">
        <f>G18*I18</f>
        <v>104210</v>
      </c>
      <c r="L18" s="31">
        <v>0</v>
      </c>
      <c r="M18" s="31">
        <v>0</v>
      </c>
      <c r="N18" s="46"/>
      <c r="O18" s="47"/>
      <c r="P18" s="47"/>
      <c r="Q18" s="47"/>
      <c r="R18" s="47"/>
      <c r="S18" s="48"/>
      <c r="T18" s="13"/>
      <c r="U18" s="13"/>
    </row>
    <row r="19" spans="1:21" s="6" customFormat="1" ht="20.25" customHeight="1">
      <c r="A19" s="11"/>
      <c r="B19" s="10"/>
      <c r="C19" s="10"/>
      <c r="D19" s="10"/>
      <c r="E19" s="160" t="s">
        <v>9</v>
      </c>
      <c r="F19" s="161"/>
      <c r="G19" s="53">
        <v>10000</v>
      </c>
      <c r="H19" s="33" t="s">
        <v>3</v>
      </c>
      <c r="I19" s="55">
        <v>17</v>
      </c>
      <c r="J19" s="88" t="s">
        <v>7</v>
      </c>
      <c r="K19" s="10">
        <f>G19*I19</f>
        <v>170000</v>
      </c>
      <c r="L19" s="10"/>
      <c r="M19" s="10"/>
      <c r="N19" s="41"/>
      <c r="O19" s="42"/>
      <c r="P19" s="42"/>
      <c r="Q19" s="42"/>
      <c r="R19" s="42"/>
      <c r="S19" s="49"/>
      <c r="T19" s="5"/>
      <c r="U19" s="5"/>
    </row>
    <row r="20" spans="1:21" s="4" customFormat="1" ht="24.75" customHeight="1">
      <c r="A20" s="9" t="s">
        <v>25</v>
      </c>
      <c r="B20" s="8">
        <f>SUM(B18:B19)</f>
        <v>16130</v>
      </c>
      <c r="C20" s="8">
        <f>SUM(C18:C19)</f>
        <v>17</v>
      </c>
      <c r="D20" s="8">
        <f>SUM(D18:D19)</f>
        <v>274210</v>
      </c>
      <c r="E20" s="151" t="s">
        <v>25</v>
      </c>
      <c r="F20" s="150"/>
      <c r="G20" s="85">
        <f>SUM(G18:G19)</f>
        <v>16130</v>
      </c>
      <c r="H20" s="34"/>
      <c r="I20" s="87">
        <v>17</v>
      </c>
      <c r="J20" s="86"/>
      <c r="K20" s="7">
        <f>SUM(K18:K19)</f>
        <v>274210</v>
      </c>
      <c r="L20" s="7">
        <v>0</v>
      </c>
      <c r="M20" s="7">
        <v>0</v>
      </c>
      <c r="N20" s="43"/>
      <c r="O20" s="44"/>
      <c r="P20" s="44"/>
      <c r="Q20" s="44"/>
      <c r="R20" s="44"/>
      <c r="S20" s="45"/>
      <c r="T20" s="5"/>
      <c r="U20" s="5"/>
    </row>
    <row r="21" spans="1:21" s="4" customFormat="1" ht="24.75" customHeight="1">
      <c r="A21" s="149" t="s">
        <v>29</v>
      </c>
      <c r="B21" s="150"/>
      <c r="C21" s="7">
        <f>C17+C20</f>
        <v>177</v>
      </c>
      <c r="D21" s="7">
        <f>D17+D20</f>
        <v>1255010</v>
      </c>
      <c r="E21" s="151" t="s">
        <v>29</v>
      </c>
      <c r="F21" s="152"/>
      <c r="G21" s="150"/>
      <c r="H21" s="63"/>
      <c r="I21" s="90">
        <f>I17+I20</f>
        <v>17</v>
      </c>
      <c r="J21" s="63"/>
      <c r="K21" s="7">
        <f>K17+K20</f>
        <v>1181450</v>
      </c>
      <c r="L21" s="7">
        <f>L17+L20</f>
        <v>73560</v>
      </c>
      <c r="M21" s="7">
        <f>M17+M20</f>
        <v>73560</v>
      </c>
      <c r="N21" s="43"/>
      <c r="O21" s="44"/>
      <c r="P21" s="44"/>
      <c r="Q21" s="44"/>
      <c r="R21" s="44"/>
      <c r="S21" s="45"/>
      <c r="T21" s="5"/>
      <c r="U21" s="5"/>
    </row>
    <row r="22" spans="1:21" s="4" customFormat="1" ht="18" customHeight="1">
      <c r="A22" s="4" t="s">
        <v>15</v>
      </c>
      <c r="D22" s="6"/>
      <c r="L22" s="6"/>
      <c r="M22" s="6"/>
      <c r="N22" s="37"/>
      <c r="O22" s="37"/>
      <c r="P22" s="37"/>
      <c r="Q22" s="37"/>
      <c r="R22" s="37"/>
      <c r="S22" s="38"/>
      <c r="T22" s="5"/>
      <c r="U22" s="5"/>
    </row>
    <row r="23" spans="1:21" ht="24" customHeight="1">
      <c r="A23" s="4" t="s">
        <v>0</v>
      </c>
    </row>
    <row r="24" spans="1:21" ht="18.75" customHeight="1">
      <c r="E24" s="4"/>
    </row>
  </sheetData>
  <mergeCells count="21">
    <mergeCell ref="A21:B21"/>
    <mergeCell ref="E21:G21"/>
    <mergeCell ref="A14:A15"/>
    <mergeCell ref="B14:D14"/>
    <mergeCell ref="E14:K14"/>
    <mergeCell ref="E16:F16"/>
    <mergeCell ref="E17:F17"/>
    <mergeCell ref="E18:F18"/>
    <mergeCell ref="E19:F19"/>
    <mergeCell ref="E20:F20"/>
    <mergeCell ref="K8:L8"/>
    <mergeCell ref="A1:S1"/>
    <mergeCell ref="F5:G5"/>
    <mergeCell ref="F6:G6"/>
    <mergeCell ref="K6:L6"/>
    <mergeCell ref="K7:L7"/>
    <mergeCell ref="L14:L15"/>
    <mergeCell ref="M14:M15"/>
    <mergeCell ref="N14:S15"/>
    <mergeCell ref="E15:F15"/>
    <mergeCell ref="G15:J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tabSelected="1" view="pageLayout" zoomScale="106" zoomScaleNormal="96" zoomScaleSheetLayoutView="75" zoomScalePageLayoutView="106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47" t="s">
        <v>41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42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44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152</v>
      </c>
      <c r="C5" s="64" t="s">
        <v>32</v>
      </c>
      <c r="D5" s="95">
        <f>I16</f>
        <v>152</v>
      </c>
      <c r="E5" s="64" t="s">
        <v>38</v>
      </c>
      <c r="F5" s="146"/>
      <c r="G5" s="146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9</v>
      </c>
      <c r="C6" s="56" t="s">
        <v>21</v>
      </c>
      <c r="D6" s="95">
        <f>Q16</f>
        <v>9</v>
      </c>
      <c r="E6" s="64" t="s">
        <v>38</v>
      </c>
      <c r="F6" s="146"/>
      <c r="G6" s="146"/>
      <c r="J6" s="95"/>
      <c r="K6" s="146"/>
      <c r="L6" s="146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48"/>
      <c r="L7" s="148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95"/>
      <c r="K8" s="146"/>
      <c r="L8" s="146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53" t="s">
        <v>12</v>
      </c>
      <c r="B14" s="155" t="s">
        <v>18</v>
      </c>
      <c r="C14" s="155"/>
      <c r="D14" s="155"/>
      <c r="E14" s="156" t="s">
        <v>1</v>
      </c>
      <c r="F14" s="156"/>
      <c r="G14" s="156"/>
      <c r="H14" s="156"/>
      <c r="I14" s="156"/>
      <c r="J14" s="156"/>
      <c r="K14" s="156"/>
      <c r="L14" s="133" t="s">
        <v>8</v>
      </c>
      <c r="M14" s="133" t="s">
        <v>5</v>
      </c>
      <c r="N14" s="135" t="s">
        <v>4</v>
      </c>
      <c r="O14" s="136"/>
      <c r="P14" s="136"/>
      <c r="Q14" s="136"/>
      <c r="R14" s="136"/>
      <c r="S14" s="137"/>
      <c r="T14" s="5"/>
      <c r="U14" s="5"/>
    </row>
    <row r="15" spans="1:21" s="15" customFormat="1" ht="20.25" customHeight="1">
      <c r="A15" s="164"/>
      <c r="B15" s="17" t="s">
        <v>22</v>
      </c>
      <c r="C15" s="16" t="s">
        <v>13</v>
      </c>
      <c r="D15" s="27" t="s">
        <v>11</v>
      </c>
      <c r="E15" s="141" t="s">
        <v>30</v>
      </c>
      <c r="F15" s="142"/>
      <c r="G15" s="143" t="s">
        <v>19</v>
      </c>
      <c r="H15" s="144"/>
      <c r="I15" s="144"/>
      <c r="J15" s="145"/>
      <c r="K15" s="16" t="s">
        <v>27</v>
      </c>
      <c r="L15" s="134"/>
      <c r="M15" s="134"/>
      <c r="N15" s="138"/>
      <c r="O15" s="139"/>
      <c r="P15" s="139"/>
      <c r="Q15" s="139"/>
      <c r="R15" s="139"/>
      <c r="S15" s="140"/>
      <c r="T15" s="5"/>
      <c r="U15" s="5"/>
    </row>
    <row r="16" spans="1:21" s="12" customFormat="1" ht="24" customHeight="1">
      <c r="A16" s="96" t="s">
        <v>28</v>
      </c>
      <c r="B16" s="70">
        <v>5000</v>
      </c>
      <c r="C16" s="71">
        <v>161</v>
      </c>
      <c r="D16" s="72">
        <f>B16*C16</f>
        <v>805000</v>
      </c>
      <c r="E16" s="165" t="s">
        <v>28</v>
      </c>
      <c r="F16" s="166"/>
      <c r="G16" s="73">
        <f t="shared" ref="G16:G18" si="0">B16</f>
        <v>5000</v>
      </c>
      <c r="H16" s="74" t="s">
        <v>3</v>
      </c>
      <c r="I16" s="75">
        <v>152</v>
      </c>
      <c r="J16" s="76"/>
      <c r="K16" s="77">
        <f t="shared" ref="K16:K18" si="1">G16*I16</f>
        <v>760000</v>
      </c>
      <c r="L16" s="72">
        <f>D16-K16</f>
        <v>45000</v>
      </c>
      <c r="M16" s="72">
        <f>L16</f>
        <v>45000</v>
      </c>
      <c r="N16" s="78" t="s">
        <v>10</v>
      </c>
      <c r="O16" s="79">
        <f>B16</f>
        <v>5000</v>
      </c>
      <c r="P16" s="80" t="s">
        <v>3</v>
      </c>
      <c r="Q16" s="81">
        <f>C16-I16</f>
        <v>9</v>
      </c>
      <c r="R16" s="82" t="s">
        <v>7</v>
      </c>
      <c r="S16" s="83">
        <f t="shared" ref="S16" si="2">O16*Q16</f>
        <v>45000</v>
      </c>
      <c r="T16" s="13"/>
      <c r="U16" s="13"/>
    </row>
    <row r="17" spans="1:21" s="12" customFormat="1" ht="24" customHeight="1">
      <c r="A17" s="117" t="s">
        <v>45</v>
      </c>
      <c r="B17" s="108">
        <v>13000</v>
      </c>
      <c r="C17" s="109">
        <v>79</v>
      </c>
      <c r="D17" s="121">
        <f t="shared" ref="D17:D18" si="3">B17*C17</f>
        <v>1027000</v>
      </c>
      <c r="E17" s="109" t="s">
        <v>45</v>
      </c>
      <c r="F17" s="109"/>
      <c r="G17" s="112">
        <f t="shared" si="0"/>
        <v>13000</v>
      </c>
      <c r="H17" s="102" t="s">
        <v>3</v>
      </c>
      <c r="I17" s="103">
        <v>72</v>
      </c>
      <c r="J17" s="110"/>
      <c r="K17" s="113">
        <f t="shared" si="1"/>
        <v>936000</v>
      </c>
      <c r="L17" s="114">
        <f t="shared" ref="L17:L18" si="4">D17-K17</f>
        <v>91000</v>
      </c>
      <c r="M17" s="114">
        <f t="shared" ref="M17:M18" si="5">L17</f>
        <v>91000</v>
      </c>
      <c r="N17" s="115" t="s">
        <v>10</v>
      </c>
      <c r="O17" s="105">
        <f t="shared" ref="O17:O18" si="6">B17</f>
        <v>13000</v>
      </c>
      <c r="P17" s="104" t="s">
        <v>3</v>
      </c>
      <c r="Q17" s="106">
        <f t="shared" ref="Q17:Q18" si="7">C17-I17</f>
        <v>7</v>
      </c>
      <c r="R17" s="107" t="s">
        <v>7</v>
      </c>
      <c r="S17" s="116">
        <f t="shared" ref="S17:S18" si="8">O17*Q17</f>
        <v>91000</v>
      </c>
      <c r="T17" s="13"/>
      <c r="U17" s="13"/>
    </row>
    <row r="18" spans="1:21" s="12" customFormat="1" ht="24" customHeight="1">
      <c r="A18" s="111" t="s">
        <v>46</v>
      </c>
      <c r="B18" s="118">
        <v>15000</v>
      </c>
      <c r="C18" s="119">
        <v>82</v>
      </c>
      <c r="D18" s="122">
        <f t="shared" si="3"/>
        <v>1230000</v>
      </c>
      <c r="E18" s="162" t="s">
        <v>46</v>
      </c>
      <c r="F18" s="163"/>
      <c r="G18" s="123">
        <f t="shared" si="0"/>
        <v>15000</v>
      </c>
      <c r="H18" s="124" t="s">
        <v>3</v>
      </c>
      <c r="I18" s="126">
        <v>80</v>
      </c>
      <c r="J18" s="125"/>
      <c r="K18" s="121">
        <f t="shared" si="1"/>
        <v>1200000</v>
      </c>
      <c r="L18" s="121">
        <f t="shared" si="4"/>
        <v>30000</v>
      </c>
      <c r="M18" s="121">
        <f t="shared" si="5"/>
        <v>30000</v>
      </c>
      <c r="N18" s="127" t="s">
        <v>10</v>
      </c>
      <c r="O18" s="128">
        <f t="shared" si="6"/>
        <v>15000</v>
      </c>
      <c r="P18" s="129" t="s">
        <v>3</v>
      </c>
      <c r="Q18" s="130">
        <f t="shared" si="7"/>
        <v>2</v>
      </c>
      <c r="R18" s="132" t="s">
        <v>7</v>
      </c>
      <c r="S18" s="131">
        <f t="shared" si="8"/>
        <v>30000</v>
      </c>
      <c r="T18" s="13"/>
      <c r="U18" s="13"/>
    </row>
    <row r="19" spans="1:21" s="12" customFormat="1" ht="24.75" customHeight="1">
      <c r="A19" s="99" t="s">
        <v>25</v>
      </c>
      <c r="B19" s="7"/>
      <c r="C19" s="120">
        <f>C16</f>
        <v>161</v>
      </c>
      <c r="D19" s="68">
        <f>SUM(D16:D18)</f>
        <v>3062000</v>
      </c>
      <c r="E19" s="151"/>
      <c r="F19" s="150"/>
      <c r="G19" s="98"/>
      <c r="H19" s="34"/>
      <c r="I19" s="66"/>
      <c r="J19" s="97"/>
      <c r="K19" s="7">
        <f>SUM(K16:K18)</f>
        <v>2896000</v>
      </c>
      <c r="L19" s="7">
        <f>SUM(L16:L18)</f>
        <v>166000</v>
      </c>
      <c r="M19" s="7">
        <f>SUM(M16:M18)</f>
        <v>166000</v>
      </c>
      <c r="N19" s="43"/>
      <c r="O19" s="44"/>
      <c r="P19" s="44"/>
      <c r="Q19" s="100"/>
      <c r="R19" s="100"/>
      <c r="S19" s="101"/>
      <c r="T19" s="13"/>
      <c r="U19" s="13"/>
    </row>
    <row r="20" spans="1:21" s="12" customFormat="1" ht="20.25" customHeight="1">
      <c r="A20" s="14" t="s">
        <v>24</v>
      </c>
      <c r="B20" s="29">
        <f>G20+G21</f>
        <v>15000</v>
      </c>
      <c r="C20" s="31">
        <v>18</v>
      </c>
      <c r="D20" s="31">
        <f>B20*C20</f>
        <v>270000</v>
      </c>
      <c r="E20" s="159" t="s">
        <v>6</v>
      </c>
      <c r="F20" s="159"/>
      <c r="G20" s="52">
        <v>5000</v>
      </c>
      <c r="H20" s="32" t="s">
        <v>3</v>
      </c>
      <c r="I20" s="54">
        <v>18</v>
      </c>
      <c r="J20" s="28" t="s">
        <v>33</v>
      </c>
      <c r="K20" s="31">
        <f>G20*I20</f>
        <v>90000</v>
      </c>
      <c r="L20" s="31">
        <v>0</v>
      </c>
      <c r="M20" s="31">
        <v>0</v>
      </c>
      <c r="N20" s="46"/>
      <c r="O20" s="47"/>
      <c r="P20" s="47"/>
      <c r="Q20" s="47"/>
      <c r="R20" s="47"/>
      <c r="S20" s="48"/>
      <c r="T20" s="13"/>
      <c r="U20" s="13"/>
    </row>
    <row r="21" spans="1:21" s="6" customFormat="1" ht="20.25" customHeight="1">
      <c r="A21" s="11"/>
      <c r="B21" s="10"/>
      <c r="C21" s="10"/>
      <c r="D21" s="10"/>
      <c r="E21" s="160" t="s">
        <v>9</v>
      </c>
      <c r="F21" s="161"/>
      <c r="G21" s="53">
        <v>10000</v>
      </c>
      <c r="H21" s="33" t="s">
        <v>3</v>
      </c>
      <c r="I21" s="55">
        <v>18</v>
      </c>
      <c r="J21" s="94" t="s">
        <v>7</v>
      </c>
      <c r="K21" s="10">
        <f>G21*I21</f>
        <v>180000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4" customFormat="1" ht="24.75" customHeight="1">
      <c r="A22" s="9" t="s">
        <v>25</v>
      </c>
      <c r="B22" s="8">
        <f>SUM(B20:B21)</f>
        <v>15000</v>
      </c>
      <c r="C22" s="8">
        <f>SUM(C20:C21)</f>
        <v>18</v>
      </c>
      <c r="D22" s="8">
        <f>SUM(D20:D21)</f>
        <v>270000</v>
      </c>
      <c r="E22" s="151" t="s">
        <v>25</v>
      </c>
      <c r="F22" s="150"/>
      <c r="G22" s="92">
        <f>SUM(G20:G21)</f>
        <v>15000</v>
      </c>
      <c r="H22" s="34"/>
      <c r="I22" s="93">
        <v>18</v>
      </c>
      <c r="J22" s="91"/>
      <c r="K22" s="7">
        <f>SUM(K20:K21)</f>
        <v>270000</v>
      </c>
      <c r="L22" s="7">
        <v>0</v>
      </c>
      <c r="M22" s="7">
        <v>0</v>
      </c>
      <c r="N22" s="43"/>
      <c r="O22" s="44"/>
      <c r="P22" s="44"/>
      <c r="Q22" s="44"/>
      <c r="R22" s="44"/>
      <c r="S22" s="45"/>
      <c r="T22" s="5"/>
      <c r="U22" s="5"/>
    </row>
    <row r="23" spans="1:21" s="4" customFormat="1" ht="24.75" customHeight="1">
      <c r="A23" s="149" t="s">
        <v>29</v>
      </c>
      <c r="B23" s="150"/>
      <c r="C23" s="7">
        <f>C19+C22</f>
        <v>179</v>
      </c>
      <c r="D23" s="7">
        <f>D19+D22</f>
        <v>3332000</v>
      </c>
      <c r="E23" s="151" t="s">
        <v>29</v>
      </c>
      <c r="F23" s="152"/>
      <c r="G23" s="150"/>
      <c r="H23" s="63"/>
      <c r="I23" s="93">
        <f>I19+I22</f>
        <v>18</v>
      </c>
      <c r="J23" s="63"/>
      <c r="K23" s="7">
        <f>K19+K22</f>
        <v>3166000</v>
      </c>
      <c r="L23" s="7">
        <f>L19+L22</f>
        <v>166000</v>
      </c>
      <c r="M23" s="7">
        <f>M19+M22</f>
        <v>166000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18" customHeight="1">
      <c r="A24" s="4" t="s">
        <v>15</v>
      </c>
      <c r="D24" s="6"/>
      <c r="L24" s="6"/>
      <c r="M24" s="6"/>
      <c r="N24" s="37"/>
      <c r="O24" s="37"/>
      <c r="P24" s="37"/>
      <c r="Q24" s="37"/>
      <c r="R24" s="37"/>
      <c r="S24" s="38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A23:B23"/>
    <mergeCell ref="E23:G23"/>
    <mergeCell ref="A14:A15"/>
    <mergeCell ref="B14:D14"/>
    <mergeCell ref="E14:K14"/>
    <mergeCell ref="E16:F16"/>
    <mergeCell ref="E19:F19"/>
    <mergeCell ref="E20:F20"/>
    <mergeCell ref="E21:F21"/>
    <mergeCell ref="E22:F22"/>
    <mergeCell ref="K8:L8"/>
    <mergeCell ref="E18:F18"/>
    <mergeCell ref="A1:S1"/>
    <mergeCell ref="F5:G5"/>
    <mergeCell ref="F6:G6"/>
    <mergeCell ref="K6:L6"/>
    <mergeCell ref="K7:L7"/>
    <mergeCell ref="L14:L15"/>
    <mergeCell ref="M14:M15"/>
    <mergeCell ref="N14:S15"/>
    <mergeCell ref="E15:F15"/>
    <mergeCell ref="G15:J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체험학습 4.26 광양시 농업기술센터</vt:lpstr>
      <vt:lpstr>체험학습 5.17 광양시 사라실예술촌</vt:lpstr>
      <vt:lpstr>Sheet1</vt:lpstr>
      <vt:lpstr>'체험학습 4.26 광양시 농업기술센터'!Print_Area</vt:lpstr>
      <vt:lpstr>'체험학습 5.17 광양시 사라실예술촌'!Print_Area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2019-05-17T01:58:47Z</cp:lastPrinted>
  <dcterms:created xsi:type="dcterms:W3CDTF">2015-06-03T23:49:18Z</dcterms:created>
  <dcterms:modified xsi:type="dcterms:W3CDTF">2019-05-17T02:11:49Z</dcterms:modified>
  <cp:version>0906.0100.01</cp:version>
</cp:coreProperties>
</file>