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체험학습\19.8\"/>
    </mc:Choice>
  </mc:AlternateContent>
  <bookViews>
    <workbookView xWindow="0" yWindow="0" windowWidth="11910" windowHeight="10800" tabRatio="1000" activeTab="4"/>
  </bookViews>
  <sheets>
    <sheet name="체험학습 4.26 광양시 농업기술센터" sheetId="13" r:id="rId1"/>
    <sheet name="체험학습 5.17 광양시 사라실예술촌" sheetId="14" r:id="rId2"/>
    <sheet name="체험학습 6.7 순천 그림책도서관" sheetId="15" r:id="rId3"/>
    <sheet name="체험학습 6.25 순천 전남유아교육진흥원" sheetId="16" r:id="rId4"/>
    <sheet name="체험학습 8.23 여수 아쿠아플라넷" sheetId="17" r:id="rId5"/>
    <sheet name="Sheet1" sheetId="4" r:id="rId6"/>
  </sheets>
  <definedNames>
    <definedName name="_xlnm.Print_Area" localSheetId="0">'체험학습 4.26 광양시 농업기술센터'!$A$1:$S$23</definedName>
    <definedName name="_xlnm.Print_Area" localSheetId="1">'체험학습 5.17 광양시 사라실예술촌'!$A$1:$S$25</definedName>
    <definedName name="_xlnm.Print_Area" localSheetId="3">'체험학습 6.25 순천 전남유아교육진흥원'!$A$1:$S$25</definedName>
    <definedName name="_xlnm.Print_Area" localSheetId="2">'체험학습 6.7 순천 그림책도서관'!$A$1:$S$26</definedName>
    <definedName name="_xlnm.Print_Area" localSheetId="4">'체험학습 8.23 여수 아쿠아플라넷'!$A$1:$S$26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O18" i="17" l="1"/>
  <c r="S18" i="17" s="1"/>
  <c r="M17" i="17"/>
  <c r="M18" i="17"/>
  <c r="L17" i="17"/>
  <c r="L18" i="17"/>
  <c r="O17" i="17"/>
  <c r="S17" i="17" s="1"/>
  <c r="K17" i="17" l="1"/>
  <c r="D17" i="17"/>
  <c r="D18" i="17"/>
  <c r="G23" i="17" l="1"/>
  <c r="C23" i="17"/>
  <c r="K22" i="17"/>
  <c r="K21" i="17"/>
  <c r="K20" i="17"/>
  <c r="D20" i="17"/>
  <c r="D23" i="17" s="1"/>
  <c r="C19" i="17"/>
  <c r="B19" i="17"/>
  <c r="G18" i="17"/>
  <c r="K18" i="17" s="1"/>
  <c r="D6" i="17"/>
  <c r="B6" i="17" s="1"/>
  <c r="O16" i="17"/>
  <c r="G16" i="17"/>
  <c r="K16" i="17" s="1"/>
  <c r="D16" i="17"/>
  <c r="D19" i="17" s="1"/>
  <c r="D8" i="17"/>
  <c r="B7" i="17" s="1"/>
  <c r="D5" i="17"/>
  <c r="B5" i="17" s="1"/>
  <c r="K19" i="17" l="1"/>
  <c r="C24" i="17"/>
  <c r="S16" i="17"/>
  <c r="D24" i="17"/>
  <c r="K23" i="17"/>
  <c r="B23" i="17"/>
  <c r="L16" i="17"/>
  <c r="L19" i="17" s="1"/>
  <c r="L24" i="17" s="1"/>
  <c r="D22" i="16"/>
  <c r="B19" i="16"/>
  <c r="B22" i="16" s="1"/>
  <c r="G22" i="16"/>
  <c r="M16" i="17" l="1"/>
  <c r="M19" i="17" s="1"/>
  <c r="M24" i="17" s="1"/>
  <c r="K24" i="17"/>
  <c r="C22" i="16"/>
  <c r="K21" i="16"/>
  <c r="K20" i="16"/>
  <c r="K19" i="16"/>
  <c r="K22" i="16" s="1"/>
  <c r="D19" i="16"/>
  <c r="C18" i="16"/>
  <c r="B18" i="16"/>
  <c r="G17" i="16"/>
  <c r="K17" i="16" s="1"/>
  <c r="D17" i="16"/>
  <c r="Q16" i="16"/>
  <c r="D6" i="16" s="1"/>
  <c r="B6" i="16" s="1"/>
  <c r="O16" i="16"/>
  <c r="G16" i="16"/>
  <c r="K16" i="16" s="1"/>
  <c r="D16" i="16"/>
  <c r="D8" i="16"/>
  <c r="B7" i="16" s="1"/>
  <c r="D5" i="16"/>
  <c r="B5" i="16"/>
  <c r="C23" i="16" l="1"/>
  <c r="L16" i="16"/>
  <c r="S16" i="16"/>
  <c r="K18" i="16"/>
  <c r="K23" i="16" s="1"/>
  <c r="M16" i="16"/>
  <c r="M17" i="16"/>
  <c r="D18" i="16"/>
  <c r="D20" i="15"/>
  <c r="K23" i="15"/>
  <c r="K22" i="15"/>
  <c r="D23" i="16" l="1"/>
  <c r="M18" i="16"/>
  <c r="M23" i="16" s="1"/>
  <c r="L18" i="16"/>
  <c r="L23" i="16" s="1"/>
  <c r="B18" i="15"/>
  <c r="K21" i="15"/>
  <c r="M18" i="15" l="1"/>
  <c r="L18" i="15"/>
  <c r="D18" i="15"/>
  <c r="K18" i="15"/>
  <c r="Q17" i="15"/>
  <c r="O17" i="15"/>
  <c r="S17" i="15" s="1"/>
  <c r="G17" i="15"/>
  <c r="K17" i="15" s="1"/>
  <c r="D17" i="15"/>
  <c r="L17" i="15" s="1"/>
  <c r="M17" i="15" s="1"/>
  <c r="Q16" i="15"/>
  <c r="O16" i="15"/>
  <c r="S16" i="15" s="1"/>
  <c r="G16" i="15"/>
  <c r="K16" i="15" s="1"/>
  <c r="D16" i="15"/>
  <c r="L16" i="15" s="1"/>
  <c r="M16" i="15" s="1"/>
  <c r="I24" i="15" l="1"/>
  <c r="G23" i="15"/>
  <c r="C23" i="15"/>
  <c r="K20" i="15"/>
  <c r="K19" i="15"/>
  <c r="B23" i="15"/>
  <c r="C18" i="15"/>
  <c r="D6" i="15"/>
  <c r="B6" i="15" s="1"/>
  <c r="D8" i="15"/>
  <c r="B7" i="15"/>
  <c r="D5" i="15"/>
  <c r="B5" i="15" s="1"/>
  <c r="C24" i="15" l="1"/>
  <c r="K24" i="15"/>
  <c r="D19" i="15"/>
  <c r="D23" i="15" s="1"/>
  <c r="K19" i="14"/>
  <c r="D19" i="14"/>
  <c r="D24" i="15" l="1"/>
  <c r="L24" i="15"/>
  <c r="M24" i="15"/>
  <c r="M19" i="14"/>
  <c r="L19" i="14"/>
  <c r="O17" i="14"/>
  <c r="Q17" i="14"/>
  <c r="S17" i="14"/>
  <c r="O18" i="14"/>
  <c r="Q18" i="14"/>
  <c r="S18" i="14"/>
  <c r="M17" i="14"/>
  <c r="M18" i="14"/>
  <c r="L17" i="14"/>
  <c r="L18" i="14"/>
  <c r="K17" i="14" l="1"/>
  <c r="K18" i="14"/>
  <c r="G17" i="14"/>
  <c r="G18" i="14"/>
  <c r="D17" i="14"/>
  <c r="D18" i="14"/>
  <c r="I23" i="14" l="1"/>
  <c r="C23" i="14"/>
  <c r="G22" i="14"/>
  <c r="C22" i="14"/>
  <c r="K21" i="14"/>
  <c r="K20" i="14"/>
  <c r="B20" i="14"/>
  <c r="D20" i="14" s="1"/>
  <c r="D22" i="14" s="1"/>
  <c r="C19" i="14"/>
  <c r="Q16" i="14"/>
  <c r="D6" i="14" s="1"/>
  <c r="B6" i="14" s="1"/>
  <c r="O16" i="14"/>
  <c r="G16" i="14"/>
  <c r="K16" i="14" s="1"/>
  <c r="D16" i="14"/>
  <c r="D8" i="14"/>
  <c r="B7" i="14"/>
  <c r="D5" i="14"/>
  <c r="B5" i="14" s="1"/>
  <c r="L16" i="14" l="1"/>
  <c r="L23" i="14" s="1"/>
  <c r="S16" i="14"/>
  <c r="K22" i="14"/>
  <c r="K23" i="14"/>
  <c r="D23" i="14"/>
  <c r="B22" i="14"/>
  <c r="I21" i="13"/>
  <c r="M16" i="14" l="1"/>
  <c r="M23" i="14" s="1"/>
  <c r="B18" i="13"/>
  <c r="C17" i="13"/>
  <c r="O16" i="13" l="1"/>
  <c r="G20" i="13" l="1"/>
  <c r="K19" i="13"/>
  <c r="K18" i="13"/>
  <c r="C20" i="13"/>
  <c r="B20" i="13"/>
  <c r="B17" i="13"/>
  <c r="Q16" i="13"/>
  <c r="S16" i="13" s="1"/>
  <c r="G16" i="13"/>
  <c r="K16" i="13" s="1"/>
  <c r="D16" i="13"/>
  <c r="D8" i="13"/>
  <c r="B7" i="13" s="1"/>
  <c r="D5" i="13"/>
  <c r="B5" i="13" s="1"/>
  <c r="D6" i="13" l="1"/>
  <c r="B6" i="13" s="1"/>
  <c r="K20" i="13"/>
  <c r="D17" i="13"/>
  <c r="K17" i="13"/>
  <c r="C21" i="13"/>
  <c r="L16" i="13"/>
  <c r="D18" i="13"/>
  <c r="D20" i="13" s="1"/>
  <c r="K21" i="13" l="1"/>
  <c r="D21" i="13"/>
  <c r="M16" i="13"/>
  <c r="M17" i="13" s="1"/>
  <c r="M21" i="13" s="1"/>
  <c r="L17" i="13"/>
  <c r="L21" i="13" s="1"/>
</calcChain>
</file>

<file path=xl/comments1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sharedStrings.xml><?xml version="1.0" encoding="utf-8"?>
<sst xmlns="http://schemas.openxmlformats.org/spreadsheetml/2006/main" count="296" uniqueCount="69">
  <si>
    <t>*인솔교사- 학교비 여비교통비</t>
  </si>
  <si>
    <t>지    출    액</t>
  </si>
  <si>
    <t>(금액단위 : 원)</t>
  </si>
  <si>
    <t>*</t>
  </si>
  <si>
    <t>비고</t>
  </si>
  <si>
    <t>환불</t>
  </si>
  <si>
    <t>차량비</t>
  </si>
  <si>
    <t>=</t>
  </si>
  <si>
    <t>잔액</t>
  </si>
  <si>
    <t>일비</t>
  </si>
  <si>
    <t>불참</t>
  </si>
  <si>
    <t>징수액</t>
  </si>
  <si>
    <t>구분</t>
  </si>
  <si>
    <t>인원</t>
  </si>
  <si>
    <t xml:space="preserve">   ▣ 재적 세부현황</t>
  </si>
  <si>
    <t>*학생- 수익자부담경비</t>
  </si>
  <si>
    <t xml:space="preserve">3. 학생참가인원:   </t>
  </si>
  <si>
    <t>정규원아</t>
  </si>
  <si>
    <t>수  입  액</t>
  </si>
  <si>
    <t>지 출 내 역</t>
  </si>
  <si>
    <t>6. 선정방식</t>
  </si>
  <si>
    <t xml:space="preserve">(정규원아 </t>
  </si>
  <si>
    <t>금액(인)</t>
  </si>
  <si>
    <t xml:space="preserve">   ▣ 불참</t>
  </si>
  <si>
    <t>교  사</t>
  </si>
  <si>
    <t>소  계</t>
  </si>
  <si>
    <t>7. 정산내역</t>
  </si>
  <si>
    <t>금  액</t>
  </si>
  <si>
    <t>차량비(원아)</t>
  </si>
  <si>
    <t>총  계</t>
  </si>
  <si>
    <t>항   목</t>
  </si>
  <si>
    <t xml:space="preserve">   - ㈜태양관광여행사: S2B전자계약</t>
    <phoneticPr fontId="15" type="noConversion"/>
  </si>
  <si>
    <t>(정규원아</t>
    <phoneticPr fontId="15" type="noConversion"/>
  </si>
  <si>
    <t>=</t>
    <phoneticPr fontId="15" type="noConversion"/>
  </si>
  <si>
    <t xml:space="preserve">   ▣ 재적 (계획)인원 </t>
    <phoneticPr fontId="15" type="noConversion"/>
  </si>
  <si>
    <t>2019학년도 4월 현장체험학습비 정산서</t>
    <phoneticPr fontId="15" type="noConversion"/>
  </si>
  <si>
    <t>1. 기    간 : 2019. 4. 26.(1일)</t>
    <phoneticPr fontId="15" type="noConversion"/>
  </si>
  <si>
    <t>2. 장    소 : 광양시 농업기술센터</t>
    <phoneticPr fontId="15" type="noConversion"/>
  </si>
  <si>
    <t>)</t>
    <phoneticPr fontId="15" type="noConversion"/>
  </si>
  <si>
    <t>4. 인솔교사 : 17명</t>
    <phoneticPr fontId="15" type="noConversion"/>
  </si>
  <si>
    <t>5. 수행업체 : (주)태양관광여행사 -4대</t>
    <phoneticPr fontId="15" type="noConversion"/>
  </si>
  <si>
    <t>2019학년도 5월 현장체험학습비 정산서</t>
    <phoneticPr fontId="15" type="noConversion"/>
  </si>
  <si>
    <t>1. 기    간 : 2019. 5. 17.(1일)</t>
    <phoneticPr fontId="15" type="noConversion"/>
  </si>
  <si>
    <t>4. 인솔교사 : 18명</t>
    <phoneticPr fontId="15" type="noConversion"/>
  </si>
  <si>
    <t>2. 장    소 : 광양시 사라실예술촌</t>
    <phoneticPr fontId="15" type="noConversion"/>
  </si>
  <si>
    <t>체험비(만3,4세)</t>
    <phoneticPr fontId="15" type="noConversion"/>
  </si>
  <si>
    <t>체험비(만5세)</t>
    <phoneticPr fontId="15" type="noConversion"/>
  </si>
  <si>
    <t>2019학년도 6월 현장체험학습비 정산서</t>
    <phoneticPr fontId="15" type="noConversion"/>
  </si>
  <si>
    <t>1. 기    간 : 2019. 6. 7.(1일)</t>
    <phoneticPr fontId="15" type="noConversion"/>
  </si>
  <si>
    <t>2. 장    소 : 순천 그림책도서관</t>
    <phoneticPr fontId="15" type="noConversion"/>
  </si>
  <si>
    <t>입장료</t>
    <phoneticPr fontId="15" type="noConversion"/>
  </si>
  <si>
    <t>입장료</t>
    <phoneticPr fontId="15" type="noConversion"/>
  </si>
  <si>
    <t>=</t>
    <phoneticPr fontId="15" type="noConversion"/>
  </si>
  <si>
    <t>*</t>
    <phoneticPr fontId="15" type="noConversion"/>
  </si>
  <si>
    <t>식비</t>
    <phoneticPr fontId="15" type="noConversion"/>
  </si>
  <si>
    <t>*</t>
    <phoneticPr fontId="15" type="noConversion"/>
  </si>
  <si>
    <t>=</t>
    <phoneticPr fontId="15" type="noConversion"/>
  </si>
  <si>
    <t>식비</t>
    <phoneticPr fontId="15" type="noConversion"/>
  </si>
  <si>
    <t>1. 기    간 : 2019. 6. 25.(1일)</t>
    <phoneticPr fontId="15" type="noConversion"/>
  </si>
  <si>
    <t>점심</t>
    <phoneticPr fontId="15" type="noConversion"/>
  </si>
  <si>
    <t>유아교육진흥원 점심 선지급에 따른 환불 불가</t>
    <phoneticPr fontId="15" type="noConversion"/>
  </si>
  <si>
    <t>2. 장    소 : 순천 전남유아교육진흥원</t>
    <phoneticPr fontId="15" type="noConversion"/>
  </si>
  <si>
    <t>점심</t>
    <phoneticPr fontId="15" type="noConversion"/>
  </si>
  <si>
    <t>2019학년도 8월 현장체험학습비 정산서</t>
    <phoneticPr fontId="15" type="noConversion"/>
  </si>
  <si>
    <t>1. 기    간 : 2019. 8. 23.(1일)</t>
    <phoneticPr fontId="15" type="noConversion"/>
  </si>
  <si>
    <t>2. 장    소 : 여수 아쿠아플라넷</t>
    <phoneticPr fontId="15" type="noConversion"/>
  </si>
  <si>
    <t>입장료</t>
    <phoneticPr fontId="15" type="noConversion"/>
  </si>
  <si>
    <t>입장료</t>
    <phoneticPr fontId="15" type="noConversion"/>
  </si>
  <si>
    <t>식비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</si>
</sst>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&quot;명&quot;"/>
    <numFmt numFmtId="177" formatCode="#,##0&quot;원&quot;"/>
    <numFmt numFmtId="178" formatCode="#,##0_ "/>
  </numFmts>
  <fonts count="16">
    <font>
      <sz val="10"/>
      <color rgb="FF000000"/>
      <name val="굴림"/>
    </font>
    <font>
      <sz val="11"/>
      <color rgb="FF000000"/>
      <name val="돋움"/>
      <family val="3"/>
      <charset val="129"/>
    </font>
    <font>
      <sz val="10"/>
      <color rgb="FF000000"/>
      <name val="HY강M"/>
      <family val="3"/>
      <charset val="129"/>
    </font>
    <font>
      <sz val="10"/>
      <color rgb="FF000000"/>
      <name val="바탕체"/>
      <family val="1"/>
      <charset val="129"/>
    </font>
    <font>
      <sz val="11"/>
      <color rgb="FF000000"/>
      <name val="바탕체"/>
      <family val="1"/>
      <charset val="129"/>
    </font>
    <font>
      <b/>
      <sz val="11"/>
      <color rgb="FF000000"/>
      <name val="바탕체"/>
      <family val="1"/>
      <charset val="129"/>
    </font>
    <font>
      <sz val="9"/>
      <color rgb="FF000000"/>
      <name val="굴림"/>
      <family val="3"/>
      <charset val="129"/>
    </font>
    <font>
      <sz val="9"/>
      <color rgb="FF000000"/>
      <name val="바탕체"/>
      <family val="1"/>
      <charset val="129"/>
    </font>
    <font>
      <sz val="9"/>
      <color rgb="FF000000"/>
      <name val="HY강M"/>
      <family val="3"/>
      <charset val="129"/>
    </font>
    <font>
      <b/>
      <sz val="9"/>
      <color rgb="FF000000"/>
      <name val="바탕체"/>
      <family val="1"/>
      <charset val="129"/>
    </font>
    <font>
      <b/>
      <u/>
      <sz val="24"/>
      <color rgb="FF000000"/>
      <name val="HY강M"/>
      <family val="3"/>
      <charset val="129"/>
    </font>
    <font>
      <b/>
      <sz val="9"/>
      <color indexed="64"/>
      <name val="Tahoma"/>
      <family val="2"/>
    </font>
    <font>
      <sz val="9"/>
      <color indexed="64"/>
      <name val="Tahoma"/>
      <family val="2"/>
    </font>
    <font>
      <sz val="9"/>
      <color indexed="64"/>
      <name val="돋움"/>
      <family val="3"/>
      <charset val="129"/>
    </font>
    <font>
      <b/>
      <sz val="9"/>
      <color indexed="64"/>
      <name val="돋움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CCFFFF"/>
        <bgColor auto="1"/>
      </patternFill>
    </fill>
  </fills>
  <borders count="4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</cellStyleXfs>
  <cellXfs count="240">
    <xf numFmtId="0" fontId="0" fillId="0" borderId="0" xfId="0" applyNumberFormat="1">
      <alignment vertical="center"/>
    </xf>
    <xf numFmtId="0" fontId="2" fillId="0" borderId="0" xfId="1" applyNumberFormat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3" fillId="0" borderId="0" xfId="1" applyNumberFormat="1" applyFont="1">
      <alignment vertical="center"/>
    </xf>
    <xf numFmtId="3" fontId="3" fillId="0" borderId="0" xfId="1" applyNumberFormat="1" applyFont="1" applyAlignment="1">
      <alignment horizontal="right" vertical="center"/>
    </xf>
    <xf numFmtId="3" fontId="3" fillId="0" borderId="0" xfId="1" applyNumberFormat="1" applyFont="1">
      <alignment vertical="center"/>
    </xf>
    <xf numFmtId="3" fontId="3" fillId="2" borderId="1" xfId="2" applyNumberFormat="1" applyFont="1" applyFill="1" applyBorder="1" applyAlignment="1">
      <alignment horizontal="right" vertical="center"/>
    </xf>
    <xf numFmtId="3" fontId="3" fillId="2" borderId="1" xfId="2" applyNumberFormat="1" applyFont="1" applyFill="1" applyBorder="1" applyAlignment="1">
      <alignment vertical="center"/>
    </xf>
    <xf numFmtId="3" fontId="3" fillId="2" borderId="2" xfId="2" applyNumberFormat="1" applyFont="1" applyFill="1" applyBorder="1" applyAlignment="1">
      <alignment horizontal="center" vertical="center"/>
    </xf>
    <xf numFmtId="41" fontId="3" fillId="0" borderId="3" xfId="2" applyNumberFormat="1" applyFont="1" applyBorder="1" applyAlignment="1">
      <alignment horizontal="right" vertical="center"/>
    </xf>
    <xf numFmtId="41" fontId="3" fillId="0" borderId="4" xfId="2" applyNumberFormat="1" applyFont="1" applyBorder="1" applyAlignment="1">
      <alignment horizontal="center" vertical="center"/>
    </xf>
    <xf numFmtId="41" fontId="3" fillId="0" borderId="0" xfId="2" applyNumberFormat="1" applyFont="1">
      <alignment vertical="center"/>
    </xf>
    <xf numFmtId="41" fontId="3" fillId="0" borderId="0" xfId="2" applyNumberFormat="1" applyFont="1" applyAlignment="1">
      <alignment horizontal="right" vertical="center"/>
    </xf>
    <xf numFmtId="41" fontId="3" fillId="0" borderId="6" xfId="2" applyNumberFormat="1" applyFont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0" fontId="5" fillId="0" borderId="0" xfId="1" applyNumberFormat="1" applyFont="1">
      <alignment vertical="center"/>
    </xf>
    <xf numFmtId="3" fontId="4" fillId="0" borderId="0" xfId="1" applyNumberFormat="1" applyFont="1" applyBorder="1">
      <alignment vertical="center"/>
    </xf>
    <xf numFmtId="0" fontId="4" fillId="0" borderId="0" xfId="1" applyNumberFormat="1" applyFont="1" applyBorder="1">
      <alignment vertical="center"/>
    </xf>
    <xf numFmtId="0" fontId="0" fillId="0" borderId="0" xfId="1" applyNumberFormat="1" applyFont="1">
      <alignment vertical="center"/>
    </xf>
    <xf numFmtId="3" fontId="0" fillId="0" borderId="0" xfId="1" applyNumberFormat="1" applyFont="1" applyAlignment="1">
      <alignment horizontal="right" vertical="center"/>
    </xf>
    <xf numFmtId="3" fontId="0" fillId="0" borderId="0" xfId="1" applyNumberFormat="1" applyFont="1">
      <alignment vertical="center"/>
    </xf>
    <xf numFmtId="0" fontId="3" fillId="2" borderId="8" xfId="1" applyNumberFormat="1" applyFont="1" applyFill="1" applyBorder="1" applyAlignment="1">
      <alignment horizontal="center" vertical="center"/>
    </xf>
    <xf numFmtId="41" fontId="3" fillId="0" borderId="9" xfId="2" quotePrefix="1" applyNumberFormat="1" applyFont="1" applyBorder="1" applyAlignment="1">
      <alignment vertical="center"/>
    </xf>
    <xf numFmtId="41" fontId="3" fillId="0" borderId="5" xfId="2" applyNumberFormat="1" applyFont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right" vertical="center"/>
    </xf>
    <xf numFmtId="41" fontId="3" fillId="0" borderId="5" xfId="2" applyNumberFormat="1" applyFont="1" applyBorder="1" applyAlignment="1">
      <alignment horizontal="right" vertical="center"/>
    </xf>
    <xf numFmtId="41" fontId="3" fillId="0" borderId="11" xfId="2" applyNumberFormat="1" applyFont="1" applyBorder="1" applyAlignment="1">
      <alignment vertical="center"/>
    </xf>
    <xf numFmtId="41" fontId="3" fillId="0" borderId="0" xfId="2" applyNumberFormat="1" applyFont="1" applyBorder="1" applyAlignment="1">
      <alignment vertical="center"/>
    </xf>
    <xf numFmtId="3" fontId="3" fillId="2" borderId="17" xfId="2" quotePrefix="1" applyNumberFormat="1" applyFont="1" applyFill="1" applyBorder="1" applyAlignment="1">
      <alignment horizontal="center" vertical="center"/>
    </xf>
    <xf numFmtId="3" fontId="6" fillId="0" borderId="0" xfId="1" applyNumberFormat="1" applyFont="1">
      <alignment vertical="center"/>
    </xf>
    <xf numFmtId="0" fontId="6" fillId="0" borderId="0" xfId="1" applyNumberFormat="1" applyFont="1">
      <alignment vertical="center"/>
    </xf>
    <xf numFmtId="3" fontId="7" fillId="0" borderId="0" xfId="1" applyNumberFormat="1" applyFont="1" applyBorder="1">
      <alignment vertical="center"/>
    </xf>
    <xf numFmtId="0" fontId="7" fillId="0" borderId="0" xfId="1" applyNumberFormat="1" applyFont="1">
      <alignment vertical="center"/>
    </xf>
    <xf numFmtId="3" fontId="7" fillId="0" borderId="0" xfId="1" applyNumberFormat="1" applyFont="1">
      <alignment vertical="center"/>
    </xf>
    <xf numFmtId="3" fontId="7" fillId="0" borderId="0" xfId="1" applyNumberFormat="1" applyFont="1" applyAlignment="1">
      <alignment horizontal="right" vertical="center"/>
    </xf>
    <xf numFmtId="41" fontId="7" fillId="0" borderId="18" xfId="2" applyNumberFormat="1" applyFont="1" applyBorder="1" applyAlignment="1">
      <alignment horizontal="right" vertical="center"/>
    </xf>
    <xf numFmtId="41" fontId="7" fillId="0" borderId="0" xfId="2" applyNumberFormat="1" applyFont="1" applyBorder="1" applyAlignment="1">
      <alignment horizontal="right" vertical="center"/>
    </xf>
    <xf numFmtId="3" fontId="7" fillId="2" borderId="19" xfId="2" applyNumberFormat="1" applyFont="1" applyFill="1" applyBorder="1" applyAlignment="1">
      <alignment horizontal="right" vertical="center"/>
    </xf>
    <xf numFmtId="3" fontId="7" fillId="2" borderId="17" xfId="2" applyNumberFormat="1" applyFont="1" applyFill="1" applyBorder="1" applyAlignment="1">
      <alignment horizontal="right" vertical="center"/>
    </xf>
    <xf numFmtId="3" fontId="7" fillId="2" borderId="20" xfId="1" applyNumberFormat="1" applyFont="1" applyFill="1" applyBorder="1" applyAlignment="1">
      <alignment horizontal="center" vertical="center"/>
    </xf>
    <xf numFmtId="41" fontId="7" fillId="0" borderId="21" xfId="2" applyNumberFormat="1" applyFont="1" applyBorder="1" applyAlignment="1">
      <alignment horizontal="right" vertical="center"/>
    </xf>
    <xf numFmtId="41" fontId="7" fillId="0" borderId="11" xfId="2" applyNumberFormat="1" applyFont="1" applyBorder="1" applyAlignment="1">
      <alignment horizontal="right" vertical="center"/>
    </xf>
    <xf numFmtId="41" fontId="7" fillId="0" borderId="22" xfId="2" applyNumberFormat="1" applyFont="1" applyBorder="1" applyAlignment="1">
      <alignment horizontal="center" vertical="center" wrapText="1"/>
    </xf>
    <xf numFmtId="41" fontId="7" fillId="0" borderId="23" xfId="2" applyNumberFormat="1" applyFont="1" applyBorder="1" applyAlignment="1">
      <alignment horizontal="center" vertical="center" wrapText="1"/>
    </xf>
    <xf numFmtId="3" fontId="8" fillId="0" borderId="0" xfId="1" applyNumberFormat="1" applyFont="1">
      <alignment vertical="center"/>
    </xf>
    <xf numFmtId="0" fontId="8" fillId="0" borderId="0" xfId="1" applyNumberFormat="1" applyFont="1">
      <alignment vertical="center"/>
    </xf>
    <xf numFmtId="177" fontId="3" fillId="0" borderId="21" xfId="2" applyNumberFormat="1" applyFont="1" applyBorder="1" applyAlignment="1">
      <alignment vertical="center"/>
    </xf>
    <xf numFmtId="177" fontId="3" fillId="0" borderId="18" xfId="2" applyNumberFormat="1" applyFont="1" applyBorder="1" applyAlignment="1">
      <alignment vertical="center"/>
    </xf>
    <xf numFmtId="176" fontId="3" fillId="0" borderId="11" xfId="2" applyNumberFormat="1" applyFont="1" applyBorder="1" applyAlignment="1">
      <alignment vertical="center"/>
    </xf>
    <xf numFmtId="176" fontId="3" fillId="0" borderId="0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left" vertical="center"/>
    </xf>
    <xf numFmtId="0" fontId="4" fillId="0" borderId="0" xfId="1" applyNumberFormat="1" applyFont="1" applyAlignment="1">
      <alignment vertical="center"/>
    </xf>
    <xf numFmtId="0" fontId="5" fillId="0" borderId="0" xfId="1" applyNumberFormat="1" applyFont="1" applyAlignment="1">
      <alignment horizontal="center" vertical="center"/>
    </xf>
    <xf numFmtId="0" fontId="5" fillId="0" borderId="0" xfId="1" quotePrefix="1" applyNumberFormat="1" applyFont="1">
      <alignment vertical="center"/>
    </xf>
    <xf numFmtId="0" fontId="5" fillId="0" borderId="0" xfId="1" quotePrefix="1" applyNumberFormat="1" applyFont="1" applyAlignment="1">
      <alignment horizontal="left" vertical="center"/>
    </xf>
    <xf numFmtId="0" fontId="5" fillId="0" borderId="0" xfId="1" applyNumberFormat="1" applyFont="1" applyAlignment="1">
      <alignment vertical="center"/>
    </xf>
    <xf numFmtId="176" fontId="3" fillId="2" borderId="10" xfId="2" applyNumberFormat="1" applyFont="1" applyFill="1" applyBorder="1" applyAlignment="1">
      <alignment horizontal="right" vertical="center"/>
    </xf>
    <xf numFmtId="3" fontId="3" fillId="2" borderId="17" xfId="2" applyNumberFormat="1" applyFont="1" applyFill="1" applyBorder="1" applyAlignment="1">
      <alignment vertical="center"/>
    </xf>
    <xf numFmtId="0" fontId="5" fillId="0" borderId="0" xfId="1" applyNumberFormat="1" applyFont="1" applyAlignment="1">
      <alignment vertical="center" shrinkToFit="1"/>
    </xf>
    <xf numFmtId="3" fontId="5" fillId="0" borderId="0" xfId="1" applyNumberFormat="1" applyFont="1" applyAlignment="1">
      <alignment horizontal="left" vertical="center"/>
    </xf>
    <xf numFmtId="176" fontId="3" fillId="2" borderId="17" xfId="2" applyNumberFormat="1" applyFont="1" applyFill="1" applyBorder="1" applyAlignment="1">
      <alignment horizontal="center" vertical="center" shrinkToFit="1"/>
    </xf>
    <xf numFmtId="0" fontId="5" fillId="0" borderId="0" xfId="1" applyNumberFormat="1" applyFont="1" applyAlignment="1">
      <alignment horizontal="left" vertical="center"/>
    </xf>
    <xf numFmtId="178" fontId="3" fillId="2" borderId="1" xfId="2" applyNumberFormat="1" applyFont="1" applyFill="1" applyBorder="1" applyAlignment="1" applyProtection="1">
      <alignment horizontal="right" vertical="center"/>
    </xf>
    <xf numFmtId="41" fontId="3" fillId="0" borderId="13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center" vertical="center"/>
    </xf>
    <xf numFmtId="41" fontId="3" fillId="0" borderId="14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right" vertical="center" shrinkToFit="1"/>
    </xf>
    <xf numFmtId="177" fontId="3" fillId="0" borderId="24" xfId="2" applyNumberFormat="1" applyFont="1" applyFill="1" applyBorder="1" applyAlignment="1" applyProtection="1">
      <alignment horizontal="right" vertical="center"/>
    </xf>
    <xf numFmtId="41" fontId="3" fillId="0" borderId="15" xfId="2" applyNumberFormat="1" applyFont="1" applyFill="1" applyBorder="1" applyAlignment="1" applyProtection="1">
      <alignment vertical="center"/>
    </xf>
    <xf numFmtId="176" fontId="3" fillId="0" borderId="15" xfId="2" applyNumberFormat="1" applyFont="1" applyFill="1" applyBorder="1" applyAlignment="1" applyProtection="1">
      <alignment vertical="center" shrinkToFit="1"/>
    </xf>
    <xf numFmtId="41" fontId="3" fillId="0" borderId="16" xfId="2" quotePrefix="1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horizontal="right" vertical="center" shrinkToFit="1"/>
    </xf>
    <xf numFmtId="41" fontId="7" fillId="0" borderId="24" xfId="2" applyNumberFormat="1" applyFont="1" applyFill="1" applyBorder="1" applyAlignment="1" applyProtection="1">
      <alignment horizontal="right" vertical="center" shrinkToFit="1"/>
    </xf>
    <xf numFmtId="177" fontId="7" fillId="0" borderId="15" xfId="2" applyNumberFormat="1" applyFont="1" applyFill="1" applyBorder="1" applyAlignment="1" applyProtection="1">
      <alignment horizontal="right" vertical="center" shrinkToFit="1"/>
    </xf>
    <xf numFmtId="41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quotePrefix="1" applyNumberFormat="1" applyFont="1" applyFill="1" applyBorder="1" applyAlignment="1" applyProtection="1">
      <alignment horizontal="right" vertical="center" shrinkToFit="1"/>
    </xf>
    <xf numFmtId="177" fontId="7" fillId="0" borderId="25" xfId="2" applyNumberFormat="1" applyFont="1" applyFill="1" applyBorder="1" applyAlignment="1" applyProtection="1">
      <alignment horizontal="left" vertical="center" shrinkToFit="1"/>
    </xf>
    <xf numFmtId="176" fontId="5" fillId="0" borderId="0" xfId="1" applyNumberFormat="1" applyFont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41" fontId="3" fillId="0" borderId="6" xfId="2" applyNumberFormat="1" applyFont="1" applyFill="1" applyBorder="1" applyAlignment="1" applyProtection="1">
      <alignment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3" fontId="3" fillId="2" borderId="35" xfId="2" applyNumberFormat="1" applyFont="1" applyFill="1" applyBorder="1" applyAlignment="1">
      <alignment horizontal="center" vertical="center"/>
    </xf>
    <xf numFmtId="3" fontId="7" fillId="2" borderId="32" xfId="2" applyNumberFormat="1" applyFont="1" applyFill="1" applyBorder="1" applyAlignment="1">
      <alignment horizontal="right" vertical="center"/>
    </xf>
    <xf numFmtId="3" fontId="7" fillId="2" borderId="33" xfId="1" applyNumberFormat="1" applyFont="1" applyFill="1" applyBorder="1" applyAlignment="1">
      <alignment horizontal="center" vertical="center"/>
    </xf>
    <xf numFmtId="41" fontId="3" fillId="0" borderId="0" xfId="2" applyNumberFormat="1" applyFont="1" applyFill="1" applyBorder="1" applyAlignment="1" applyProtection="1">
      <alignment vertical="center"/>
    </xf>
    <xf numFmtId="176" fontId="3" fillId="0" borderId="0" xfId="2" applyNumberFormat="1" applyFont="1" applyFill="1" applyBorder="1" applyAlignment="1" applyProtection="1">
      <alignment vertical="center" shrinkToFit="1"/>
    </xf>
    <xf numFmtId="41" fontId="7" fillId="0" borderId="0" xfId="2" applyNumberFormat="1" applyFont="1" applyFill="1" applyBorder="1" applyAlignment="1" applyProtection="1">
      <alignment horizontal="right" vertical="center" shrinkToFit="1"/>
    </xf>
    <xf numFmtId="177" fontId="7" fillId="0" borderId="0" xfId="2" applyNumberFormat="1" applyFont="1" applyFill="1" applyBorder="1" applyAlignment="1" applyProtection="1">
      <alignment horizontal="right" vertical="center" shrinkToFit="1"/>
    </xf>
    <xf numFmtId="176" fontId="7" fillId="0" borderId="0" xfId="2" applyNumberFormat="1" applyFont="1" applyFill="1" applyBorder="1" applyAlignment="1" applyProtection="1">
      <alignment horizontal="right" vertical="center" shrinkToFit="1"/>
    </xf>
    <xf numFmtId="176" fontId="7" fillId="0" borderId="0" xfId="2" quotePrefix="1" applyNumberFormat="1" applyFont="1" applyFill="1" applyBorder="1" applyAlignment="1" applyProtection="1">
      <alignment horizontal="right" vertical="center" shrinkToFit="1"/>
    </xf>
    <xf numFmtId="41" fontId="3" fillId="0" borderId="12" xfId="2" applyNumberFormat="1" applyFont="1" applyFill="1" applyBorder="1" applyAlignment="1" applyProtection="1">
      <alignment horizontal="center" vertical="center"/>
    </xf>
    <xf numFmtId="41" fontId="3" fillId="0" borderId="12" xfId="2" applyNumberFormat="1" applyFont="1" applyFill="1" applyBorder="1" applyAlignment="1" applyProtection="1">
      <alignment vertical="center"/>
    </xf>
    <xf numFmtId="41" fontId="3" fillId="0" borderId="12" xfId="2" quotePrefix="1" applyNumberFormat="1" applyFont="1" applyFill="1" applyBorder="1" applyAlignment="1" applyProtection="1">
      <alignment vertical="center"/>
    </xf>
    <xf numFmtId="41" fontId="3" fillId="0" borderId="36" xfId="2" applyNumberFormat="1" applyFont="1" applyFill="1" applyBorder="1" applyAlignment="1" applyProtection="1">
      <alignment vertical="center"/>
    </xf>
    <xf numFmtId="177" fontId="3" fillId="0" borderId="18" xfId="2" applyNumberFormat="1" applyFont="1" applyFill="1" applyBorder="1" applyAlignment="1" applyProtection="1">
      <alignment horizontal="right" vertical="center"/>
    </xf>
    <xf numFmtId="41" fontId="3" fillId="0" borderId="12" xfId="2" applyNumberFormat="1" applyFont="1" applyFill="1" applyBorder="1" applyAlignment="1" applyProtection="1">
      <alignment horizontal="right" vertical="center" shrinkToFit="1"/>
    </xf>
    <xf numFmtId="41" fontId="3" fillId="0" borderId="3" xfId="2" applyNumberFormat="1" applyFont="1" applyFill="1" applyBorder="1" applyAlignment="1" applyProtection="1">
      <alignment horizontal="right" vertical="center" shrinkToFit="1"/>
    </xf>
    <xf numFmtId="41" fontId="7" fillId="0" borderId="18" xfId="2" applyNumberFormat="1" applyFont="1" applyFill="1" applyBorder="1" applyAlignment="1" applyProtection="1">
      <alignment horizontal="right" vertical="center" shrinkToFit="1"/>
    </xf>
    <xf numFmtId="177" fontId="7" fillId="0" borderId="23" xfId="2" applyNumberFormat="1" applyFont="1" applyFill="1" applyBorder="1" applyAlignment="1" applyProtection="1">
      <alignment horizontal="left" vertical="center" shrinkToFit="1"/>
    </xf>
    <xf numFmtId="41" fontId="3" fillId="0" borderId="31" xfId="2" applyNumberFormat="1" applyFont="1" applyFill="1" applyBorder="1" applyAlignment="1" applyProtection="1">
      <alignment vertical="center"/>
    </xf>
    <xf numFmtId="41" fontId="3" fillId="0" borderId="7" xfId="2" applyNumberFormat="1" applyFont="1" applyFill="1" applyBorder="1" applyAlignment="1" applyProtection="1">
      <alignment horizontal="center" vertical="center"/>
    </xf>
    <xf numFmtId="41" fontId="3" fillId="0" borderId="7" xfId="2" applyNumberFormat="1" applyFont="1" applyFill="1" applyBorder="1" applyAlignment="1" applyProtection="1">
      <alignment vertical="center"/>
    </xf>
    <xf numFmtId="176" fontId="3" fillId="2" borderId="1" xfId="2" applyNumberFormat="1" applyFont="1" applyFill="1" applyBorder="1" applyAlignment="1">
      <alignment horizontal="right" vertical="center"/>
    </xf>
    <xf numFmtId="41" fontId="3" fillId="0" borderId="7" xfId="2" applyNumberFormat="1" applyFont="1" applyFill="1" applyBorder="1" applyAlignment="1" applyProtection="1">
      <alignment horizontal="right" vertical="center" shrinkToFit="1"/>
    </xf>
    <xf numFmtId="41" fontId="3" fillId="0" borderId="8" xfId="2" applyNumberFormat="1" applyFont="1" applyFill="1" applyBorder="1" applyAlignment="1" applyProtection="1">
      <alignment horizontal="right" vertical="center" shrinkToFit="1"/>
    </xf>
    <xf numFmtId="177" fontId="3" fillId="0" borderId="27" xfId="2" applyNumberFormat="1" applyFont="1" applyFill="1" applyBorder="1" applyAlignment="1" applyProtection="1">
      <alignment horizontal="right" vertical="center"/>
    </xf>
    <xf numFmtId="41" fontId="3" fillId="0" borderId="30" xfId="2" applyNumberFormat="1" applyFont="1" applyFill="1" applyBorder="1" applyAlignment="1" applyProtection="1">
      <alignment vertical="center"/>
    </xf>
    <xf numFmtId="41" fontId="3" fillId="0" borderId="34" xfId="2" quotePrefix="1" applyNumberFormat="1" applyFont="1" applyFill="1" applyBorder="1" applyAlignment="1" applyProtection="1">
      <alignment vertical="center"/>
    </xf>
    <xf numFmtId="176" fontId="3" fillId="0" borderId="30" xfId="2" applyNumberFormat="1" applyFont="1" applyFill="1" applyBorder="1" applyAlignment="1" applyProtection="1">
      <alignment vertical="center" shrinkToFit="1"/>
    </xf>
    <xf numFmtId="41" fontId="7" fillId="0" borderId="27" xfId="2" applyNumberFormat="1" applyFont="1" applyFill="1" applyBorder="1" applyAlignment="1" applyProtection="1">
      <alignment horizontal="right" vertical="center" shrinkToFit="1"/>
    </xf>
    <xf numFmtId="177" fontId="7" fillId="0" borderId="30" xfId="2" applyNumberFormat="1" applyFont="1" applyFill="1" applyBorder="1" applyAlignment="1" applyProtection="1">
      <alignment horizontal="right" vertical="center" shrinkToFit="1"/>
    </xf>
    <xf numFmtId="41" fontId="7" fillId="0" borderId="30" xfId="2" applyNumberFormat="1" applyFont="1" applyFill="1" applyBorder="1" applyAlignment="1" applyProtection="1">
      <alignment horizontal="right" vertical="center" shrinkToFit="1"/>
    </xf>
    <xf numFmtId="176" fontId="7" fillId="0" borderId="30" xfId="2" applyNumberFormat="1" applyFont="1" applyFill="1" applyBorder="1" applyAlignment="1" applyProtection="1">
      <alignment horizontal="right" vertical="center" shrinkToFit="1"/>
    </xf>
    <xf numFmtId="177" fontId="7" fillId="0" borderId="37" xfId="2" applyNumberFormat="1" applyFont="1" applyFill="1" applyBorder="1" applyAlignment="1" applyProtection="1">
      <alignment horizontal="left" vertical="center" shrinkToFit="1"/>
    </xf>
    <xf numFmtId="176" fontId="7" fillId="0" borderId="30" xfId="2" quotePrefix="1" applyNumberFormat="1" applyFont="1" applyFill="1" applyBorder="1" applyAlignment="1" applyProtection="1">
      <alignment horizontal="right" vertical="center" shrinkToFit="1"/>
    </xf>
    <xf numFmtId="3" fontId="7" fillId="2" borderId="26" xfId="2" applyNumberFormat="1" applyFont="1" applyFill="1" applyBorder="1" applyAlignment="1">
      <alignment horizontal="right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41" fontId="3" fillId="0" borderId="18" xfId="2" applyNumberFormat="1" applyFont="1" applyFill="1" applyBorder="1" applyAlignment="1" applyProtection="1">
      <alignment vertical="center"/>
    </xf>
    <xf numFmtId="3" fontId="3" fillId="2" borderId="2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0" fontId="3" fillId="2" borderId="13" xfId="1" applyNumberFormat="1" applyFont="1" applyFill="1" applyBorder="1" applyAlignment="1">
      <alignment horizontal="center" vertical="center"/>
    </xf>
    <xf numFmtId="0" fontId="3" fillId="2" borderId="31" xfId="1" applyNumberFormat="1" applyFont="1" applyFill="1" applyBorder="1" applyAlignment="1">
      <alignment horizontal="center" vertical="center"/>
    </xf>
    <xf numFmtId="0" fontId="3" fillId="2" borderId="14" xfId="1" applyNumberFormat="1" applyFont="1" applyFill="1" applyBorder="1" applyAlignment="1">
      <alignment horizontal="center" vertical="center" wrapText="1"/>
    </xf>
    <xf numFmtId="0" fontId="3" fillId="2" borderId="14" xfId="1" applyNumberFormat="1" applyFont="1" applyFill="1" applyBorder="1" applyAlignment="1">
      <alignment horizontal="center" vertical="center"/>
    </xf>
    <xf numFmtId="41" fontId="3" fillId="0" borderId="19" xfId="2" applyNumberFormat="1" applyFont="1" applyFill="1" applyBorder="1" applyAlignment="1" applyProtection="1">
      <alignment vertical="center"/>
    </xf>
    <xf numFmtId="41" fontId="3" fillId="0" borderId="10" xfId="2" applyNumberFormat="1" applyFont="1" applyFill="1" applyBorder="1" applyAlignment="1" applyProtection="1">
      <alignment vertical="center"/>
    </xf>
    <xf numFmtId="41" fontId="3" fillId="0" borderId="5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0" fontId="10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/>
    </xf>
    <xf numFmtId="3" fontId="3" fillId="2" borderId="7" xfId="1" applyNumberFormat="1" applyFont="1" applyFill="1" applyBorder="1" applyAlignment="1">
      <alignment horizontal="center" vertical="center"/>
    </xf>
    <xf numFmtId="0" fontId="7" fillId="2" borderId="21" xfId="1" applyNumberFormat="1" applyFont="1" applyFill="1" applyBorder="1" applyAlignment="1">
      <alignment horizontal="center" vertical="center" wrapText="1"/>
    </xf>
    <xf numFmtId="0" fontId="7" fillId="2" borderId="11" xfId="1" applyNumberFormat="1" applyFont="1" applyFill="1" applyBorder="1" applyAlignment="1">
      <alignment horizontal="center" vertical="center" wrapText="1"/>
    </xf>
    <xf numFmtId="0" fontId="7" fillId="2" borderId="22" xfId="1" applyNumberFormat="1" applyFont="1" applyFill="1" applyBorder="1" applyAlignment="1">
      <alignment horizontal="center" vertical="center" wrapText="1"/>
    </xf>
    <xf numFmtId="0" fontId="7" fillId="2" borderId="26" xfId="1" applyNumberFormat="1" applyFont="1" applyFill="1" applyBorder="1" applyAlignment="1">
      <alignment horizontal="center" vertical="center" wrapText="1"/>
    </xf>
    <xf numFmtId="0" fontId="7" fillId="2" borderId="32" xfId="1" applyNumberFormat="1" applyFont="1" applyFill="1" applyBorder="1" applyAlignment="1">
      <alignment horizontal="center" vertical="center" wrapText="1"/>
    </xf>
    <xf numFmtId="0" fontId="7" fillId="2" borderId="33" xfId="1" applyNumberFormat="1" applyFont="1" applyFill="1" applyBorder="1" applyAlignment="1">
      <alignment horizontal="center" vertical="center" wrapText="1"/>
    </xf>
    <xf numFmtId="49" fontId="3" fillId="2" borderId="27" xfId="1" applyNumberFormat="1" applyFont="1" applyFill="1" applyBorder="1" applyAlignment="1">
      <alignment horizontal="center" vertical="center"/>
    </xf>
    <xf numFmtId="49" fontId="3" fillId="2" borderId="28" xfId="1" applyNumberFormat="1" applyFont="1" applyFill="1" applyBorder="1" applyAlignment="1">
      <alignment horizontal="center" vertical="center"/>
    </xf>
    <xf numFmtId="0" fontId="3" fillId="2" borderId="27" xfId="1" applyNumberFormat="1" applyFont="1" applyFill="1" applyBorder="1" applyAlignment="1">
      <alignment horizontal="center" vertical="center"/>
    </xf>
    <xf numFmtId="0" fontId="3" fillId="2" borderId="30" xfId="1" applyNumberFormat="1" applyFont="1" applyFill="1" applyBorder="1" applyAlignment="1">
      <alignment horizontal="center" vertical="center"/>
    </xf>
    <xf numFmtId="0" fontId="3" fillId="2" borderId="28" xfId="1" applyNumberFormat="1" applyFont="1" applyFill="1" applyBorder="1" applyAlignment="1">
      <alignment horizontal="center" vertical="center"/>
    </xf>
    <xf numFmtId="0" fontId="3" fillId="2" borderId="36" xfId="1" applyNumberFormat="1" applyFont="1" applyFill="1" applyBorder="1" applyAlignment="1">
      <alignment horizontal="center" vertical="center"/>
    </xf>
    <xf numFmtId="41" fontId="3" fillId="0" borderId="24" xfId="2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vertical="center"/>
    </xf>
    <xf numFmtId="41" fontId="3" fillId="0" borderId="34" xfId="2" applyNumberFormat="1" applyFont="1" applyFill="1" applyBorder="1" applyAlignment="1" applyProtection="1">
      <alignment horizontal="left" vertical="center"/>
    </xf>
    <xf numFmtId="41" fontId="3" fillId="0" borderId="7" xfId="2" applyNumberFormat="1" applyFont="1" applyFill="1" applyBorder="1" applyAlignment="1" applyProtection="1">
      <alignment horizontal="left" vertical="center"/>
    </xf>
    <xf numFmtId="41" fontId="3" fillId="0" borderId="27" xfId="2" applyNumberFormat="1" applyFont="1" applyFill="1" applyBorder="1" applyAlignment="1" applyProtection="1">
      <alignment horizontal="left" vertical="center"/>
    </xf>
    <xf numFmtId="41" fontId="3" fillId="0" borderId="28" xfId="2" applyNumberFormat="1" applyFont="1" applyFill="1" applyBorder="1" applyAlignment="1" applyProtection="1">
      <alignment horizontal="left" vertical="center"/>
    </xf>
    <xf numFmtId="41" fontId="7" fillId="0" borderId="27" xfId="2" applyNumberFormat="1" applyFont="1" applyFill="1" applyBorder="1" applyAlignment="1" applyProtection="1">
      <alignment horizontal="center" vertical="center" shrinkToFit="1"/>
    </xf>
    <xf numFmtId="41" fontId="7" fillId="0" borderId="30" xfId="2" applyNumberFormat="1" applyFont="1" applyFill="1" applyBorder="1" applyAlignment="1" applyProtection="1">
      <alignment horizontal="center" vertical="center" shrinkToFit="1"/>
    </xf>
    <xf numFmtId="41" fontId="7" fillId="0" borderId="37" xfId="2" applyNumberFormat="1" applyFont="1" applyFill="1" applyBorder="1" applyAlignment="1" applyProtection="1">
      <alignment horizontal="center" vertical="center" shrinkToFit="1"/>
    </xf>
    <xf numFmtId="41" fontId="3" fillId="0" borderId="38" xfId="2" applyNumberFormat="1" applyFont="1" applyFill="1" applyBorder="1" applyAlignment="1" applyProtection="1">
      <alignment vertical="center"/>
    </xf>
    <xf numFmtId="41" fontId="3" fillId="0" borderId="39" xfId="2" applyNumberFormat="1" applyFont="1" applyFill="1" applyBorder="1" applyAlignment="1" applyProtection="1">
      <alignment horizontal="center" vertical="center"/>
    </xf>
    <xf numFmtId="41" fontId="3" fillId="0" borderId="39" xfId="2" applyNumberFormat="1" applyFont="1" applyFill="1" applyBorder="1" applyAlignment="1" applyProtection="1">
      <alignment vertical="center"/>
    </xf>
    <xf numFmtId="176" fontId="3" fillId="0" borderId="32" xfId="2" applyNumberFormat="1" applyFont="1" applyFill="1" applyBorder="1" applyAlignment="1" applyProtection="1">
      <alignment vertical="center" shrinkToFit="1"/>
    </xf>
    <xf numFmtId="41" fontId="3" fillId="0" borderId="41" xfId="2" applyNumberFormat="1" applyFont="1" applyFill="1" applyBorder="1" applyAlignment="1" applyProtection="1">
      <alignment vertical="center"/>
    </xf>
    <xf numFmtId="176" fontId="3" fillId="0" borderId="41" xfId="2" applyNumberFormat="1" applyFont="1" applyFill="1" applyBorder="1" applyAlignment="1" applyProtection="1">
      <alignment vertical="center" shrinkToFit="1"/>
    </xf>
    <xf numFmtId="41" fontId="3" fillId="0" borderId="40" xfId="2" quotePrefix="1" applyNumberFormat="1" applyFont="1" applyFill="1" applyBorder="1" applyAlignment="1" applyProtection="1">
      <alignment vertical="center"/>
    </xf>
    <xf numFmtId="41" fontId="3" fillId="0" borderId="39" xfId="2" applyNumberFormat="1" applyFont="1" applyFill="1" applyBorder="1" applyAlignment="1" applyProtection="1">
      <alignment horizontal="right" vertical="center" shrinkToFit="1"/>
    </xf>
    <xf numFmtId="41" fontId="3" fillId="0" borderId="14" xfId="2" applyNumberFormat="1" applyFont="1" applyBorder="1" applyAlignment="1">
      <alignment vertical="center"/>
    </xf>
    <xf numFmtId="176" fontId="3" fillId="0" borderId="15" xfId="2" applyNumberFormat="1" applyFont="1" applyBorder="1" applyAlignment="1">
      <alignment vertical="center"/>
    </xf>
    <xf numFmtId="41" fontId="3" fillId="0" borderId="15" xfId="2" applyNumberFormat="1" applyFont="1" applyBorder="1" applyAlignment="1">
      <alignment vertical="center"/>
    </xf>
    <xf numFmtId="41" fontId="3" fillId="0" borderId="16" xfId="2" quotePrefix="1" applyNumberFormat="1" applyFont="1" applyBorder="1" applyAlignment="1">
      <alignment vertical="center"/>
    </xf>
    <xf numFmtId="41" fontId="3" fillId="0" borderId="14" xfId="2" applyNumberFormat="1" applyFont="1" applyBorder="1" applyAlignment="1">
      <alignment horizontal="right" vertical="center"/>
    </xf>
    <xf numFmtId="177" fontId="3" fillId="0" borderId="42" xfId="2" applyNumberFormat="1" applyFont="1" applyBorder="1" applyAlignment="1">
      <alignment vertical="center"/>
    </xf>
    <xf numFmtId="41" fontId="3" fillId="0" borderId="41" xfId="2" applyNumberFormat="1" applyFont="1" applyBorder="1" applyAlignment="1">
      <alignment vertical="center"/>
    </xf>
    <xf numFmtId="176" fontId="3" fillId="0" borderId="41" xfId="2" applyNumberFormat="1" applyFont="1" applyBorder="1" applyAlignment="1">
      <alignment vertical="center"/>
    </xf>
    <xf numFmtId="41" fontId="3" fillId="0" borderId="40" xfId="2" applyNumberFormat="1" applyFont="1" applyBorder="1" applyAlignment="1">
      <alignment vertical="center"/>
    </xf>
    <xf numFmtId="41" fontId="3" fillId="0" borderId="39" xfId="2" applyNumberFormat="1" applyFont="1" applyBorder="1" applyAlignment="1">
      <alignment horizontal="right" vertical="center"/>
    </xf>
    <xf numFmtId="41" fontId="7" fillId="0" borderId="42" xfId="2" applyNumberFormat="1" applyFont="1" applyBorder="1" applyAlignment="1">
      <alignment horizontal="right" vertical="center"/>
    </xf>
    <xf numFmtId="41" fontId="7" fillId="0" borderId="41" xfId="2" applyNumberFormat="1" applyFont="1" applyBorder="1" applyAlignment="1">
      <alignment horizontal="right" vertical="center"/>
    </xf>
    <xf numFmtId="41" fontId="7" fillId="0" borderId="43" xfId="2" applyNumberFormat="1" applyFont="1" applyBorder="1" applyAlignment="1">
      <alignment horizontal="center" vertical="center" wrapText="1"/>
    </xf>
    <xf numFmtId="41" fontId="3" fillId="0" borderId="42" xfId="2" applyNumberFormat="1" applyFont="1" applyBorder="1" applyAlignment="1">
      <alignment vertical="center"/>
    </xf>
    <xf numFmtId="41" fontId="3" fillId="0" borderId="40" xfId="2" applyNumberFormat="1" applyFont="1" applyBorder="1" applyAlignment="1">
      <alignment vertical="center"/>
    </xf>
    <xf numFmtId="41" fontId="3" fillId="0" borderId="4" xfId="2" applyNumberFormat="1" applyFont="1" applyBorder="1" applyAlignment="1">
      <alignment vertical="center"/>
    </xf>
    <xf numFmtId="41" fontId="3" fillId="0" borderId="35" xfId="2" applyNumberFormat="1" applyFont="1" applyBorder="1" applyAlignment="1">
      <alignment vertical="center"/>
    </xf>
    <xf numFmtId="41" fontId="3" fillId="0" borderId="44" xfId="2" applyNumberFormat="1" applyFont="1" applyFill="1" applyBorder="1" applyAlignment="1" applyProtection="1">
      <alignment horizontal="right" vertical="center" shrinkToFit="1"/>
    </xf>
    <xf numFmtId="177" fontId="7" fillId="0" borderId="45" xfId="2" applyNumberFormat="1" applyFont="1" applyFill="1" applyBorder="1" applyAlignment="1" applyProtection="1">
      <alignment horizontal="right" vertical="center" shrinkToFit="1"/>
    </xf>
    <xf numFmtId="0" fontId="7" fillId="2" borderId="18" xfId="1" applyNumberFormat="1" applyFont="1" applyFill="1" applyBorder="1" applyAlignment="1">
      <alignment horizontal="center" vertical="center" wrapText="1"/>
    </xf>
    <xf numFmtId="0" fontId="7" fillId="2" borderId="0" xfId="1" applyNumberFormat="1" applyFont="1" applyFill="1" applyBorder="1" applyAlignment="1">
      <alignment horizontal="center" vertical="center" wrapText="1"/>
    </xf>
    <xf numFmtId="0" fontId="7" fillId="2" borderId="23" xfId="1" applyNumberFormat="1" applyFont="1" applyFill="1" applyBorder="1" applyAlignment="1">
      <alignment horizontal="center" vertical="center" wrapText="1"/>
    </xf>
    <xf numFmtId="41" fontId="7" fillId="0" borderId="46" xfId="2" applyNumberFormat="1" applyFont="1" applyFill="1" applyBorder="1" applyAlignment="1" applyProtection="1">
      <alignment horizontal="right" vertical="center" shrinkToFit="1"/>
    </xf>
    <xf numFmtId="41" fontId="7" fillId="0" borderId="45" xfId="2" applyNumberFormat="1" applyFont="1" applyFill="1" applyBorder="1" applyAlignment="1" applyProtection="1">
      <alignment horizontal="right" vertical="center" shrinkToFit="1"/>
    </xf>
    <xf numFmtId="176" fontId="7" fillId="0" borderId="45" xfId="2" applyNumberFormat="1" applyFont="1" applyFill="1" applyBorder="1" applyAlignment="1" applyProtection="1">
      <alignment horizontal="right" vertical="center" shrinkToFit="1"/>
    </xf>
    <xf numFmtId="176" fontId="7" fillId="0" borderId="45" xfId="2" quotePrefix="1" applyNumberFormat="1" applyFont="1" applyFill="1" applyBorder="1" applyAlignment="1" applyProtection="1">
      <alignment horizontal="right" vertical="center" shrinkToFit="1"/>
    </xf>
    <xf numFmtId="177" fontId="7" fillId="0" borderId="47" xfId="2" applyNumberFormat="1" applyFont="1" applyFill="1" applyBorder="1" applyAlignment="1" applyProtection="1">
      <alignment horizontal="left" vertical="center" shrinkToFit="1"/>
    </xf>
    <xf numFmtId="41" fontId="7" fillId="0" borderId="42" xfId="2" applyNumberFormat="1" applyFont="1" applyFill="1" applyBorder="1" applyAlignment="1" applyProtection="1">
      <alignment horizontal="right" vertical="center" shrinkToFit="1"/>
    </xf>
    <xf numFmtId="177" fontId="7" fillId="0" borderId="41" xfId="2" applyNumberFormat="1" applyFont="1" applyFill="1" applyBorder="1" applyAlignment="1" applyProtection="1">
      <alignment horizontal="right" vertical="center" shrinkToFit="1"/>
    </xf>
    <xf numFmtId="41" fontId="7" fillId="0" borderId="41" xfId="2" applyNumberFormat="1" applyFont="1" applyFill="1" applyBorder="1" applyAlignment="1" applyProtection="1">
      <alignment horizontal="right" vertical="center" shrinkToFit="1"/>
    </xf>
    <xf numFmtId="176" fontId="7" fillId="0" borderId="41" xfId="2" applyNumberFormat="1" applyFont="1" applyFill="1" applyBorder="1" applyAlignment="1" applyProtection="1">
      <alignment horizontal="right" vertical="center" shrinkToFit="1"/>
    </xf>
    <xf numFmtId="176" fontId="7" fillId="0" borderId="41" xfId="2" quotePrefix="1" applyNumberFormat="1" applyFont="1" applyFill="1" applyBorder="1" applyAlignment="1" applyProtection="1">
      <alignment horizontal="right" vertical="center" shrinkToFit="1"/>
    </xf>
    <xf numFmtId="177" fontId="7" fillId="0" borderId="40" xfId="2" applyNumberFormat="1" applyFont="1" applyFill="1" applyBorder="1" applyAlignment="1" applyProtection="1">
      <alignment horizontal="left" vertical="center" shrinkToFit="1"/>
    </xf>
    <xf numFmtId="41" fontId="7" fillId="0" borderId="46" xfId="2" applyNumberFormat="1" applyFont="1" applyBorder="1" applyAlignment="1">
      <alignment horizontal="right" vertical="center"/>
    </xf>
    <xf numFmtId="41" fontId="7" fillId="0" borderId="45" xfId="2" applyNumberFormat="1" applyFont="1" applyBorder="1" applyAlignment="1">
      <alignment horizontal="right" vertical="center"/>
    </xf>
    <xf numFmtId="41" fontId="7" fillId="0" borderId="47" xfId="2" applyNumberFormat="1" applyFont="1" applyBorder="1" applyAlignment="1">
      <alignment horizontal="center" vertical="center" wrapText="1"/>
    </xf>
    <xf numFmtId="3" fontId="3" fillId="2" borderId="19" xfId="2" applyNumberFormat="1" applyFont="1" applyFill="1" applyBorder="1" applyAlignment="1">
      <alignment horizontal="right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4"/>
  <sheetViews>
    <sheetView showGridLines="0" view="pageLayout" zoomScale="106" zoomScaleNormal="96" zoomScaleSheetLayoutView="75" zoomScalePageLayoutView="106" workbookViewId="0">
      <selection sqref="A1:S1"/>
    </sheetView>
  </sheetViews>
  <sheetFormatPr defaultColWidth="9.140625" defaultRowHeight="22.5" customHeight="1"/>
  <cols>
    <col min="1" max="1" width="21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5.140625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0" customWidth="1"/>
    <col min="15" max="15" width="8.28515625" style="50" customWidth="1"/>
    <col min="16" max="16" width="3.28515625" style="50" customWidth="1"/>
    <col min="17" max="17" width="5.28515625" style="50" customWidth="1"/>
    <col min="18" max="18" width="3.28515625" style="50" customWidth="1"/>
    <col min="19" max="19" width="15.5703125" style="51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170" t="s">
        <v>35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spans="1:21" s="24" customFormat="1" ht="17.100000000000001" customHeight="1">
      <c r="L2" s="26"/>
      <c r="M2" s="26"/>
      <c r="N2" s="35"/>
      <c r="O2" s="35"/>
      <c r="P2" s="35"/>
      <c r="Q2" s="35"/>
      <c r="R2" s="35"/>
      <c r="S2" s="36"/>
      <c r="T2" s="25"/>
      <c r="U2" s="25"/>
    </row>
    <row r="3" spans="1:21" s="18" customFormat="1" ht="17.100000000000001" customHeight="1">
      <c r="A3" s="21" t="s">
        <v>36</v>
      </c>
      <c r="K3" s="23"/>
      <c r="L3" s="22"/>
      <c r="M3" s="22"/>
      <c r="N3" s="37"/>
      <c r="O3" s="37"/>
      <c r="P3" s="37"/>
      <c r="Q3" s="37"/>
      <c r="R3" s="37"/>
      <c r="S3" s="38"/>
      <c r="T3" s="19"/>
      <c r="U3" s="19"/>
    </row>
    <row r="4" spans="1:21" s="18" customFormat="1" ht="17.100000000000001" customHeight="1">
      <c r="A4" s="21" t="s">
        <v>37</v>
      </c>
      <c r="B4" s="21"/>
      <c r="L4" s="20"/>
      <c r="M4" s="20"/>
      <c r="N4" s="39"/>
      <c r="O4" s="39"/>
      <c r="P4" s="39"/>
      <c r="Q4" s="39"/>
      <c r="R4" s="39"/>
      <c r="S4" s="38"/>
      <c r="T4" s="19"/>
      <c r="U4" s="19"/>
    </row>
    <row r="5" spans="1:21" s="18" customFormat="1" ht="17.100000000000001" customHeight="1">
      <c r="A5" s="61" t="s">
        <v>16</v>
      </c>
      <c r="B5" s="56">
        <f>D5</f>
        <v>148</v>
      </c>
      <c r="C5" s="64" t="s">
        <v>32</v>
      </c>
      <c r="D5" s="89">
        <f>I16</f>
        <v>148</v>
      </c>
      <c r="E5" s="64" t="s">
        <v>38</v>
      </c>
      <c r="F5" s="169"/>
      <c r="G5" s="169"/>
      <c r="H5" s="65"/>
      <c r="M5" s="39"/>
      <c r="S5" s="38"/>
      <c r="T5" s="19"/>
      <c r="U5" s="19"/>
    </row>
    <row r="6" spans="1:21" s="18" customFormat="1" ht="17.100000000000001" customHeight="1">
      <c r="A6" s="67" t="s">
        <v>23</v>
      </c>
      <c r="B6" s="56">
        <f>D6</f>
        <v>12</v>
      </c>
      <c r="C6" s="56" t="s">
        <v>21</v>
      </c>
      <c r="D6" s="89">
        <f>Q16</f>
        <v>12</v>
      </c>
      <c r="E6" s="64" t="s">
        <v>38</v>
      </c>
      <c r="F6" s="169"/>
      <c r="G6" s="169"/>
      <c r="J6" s="84"/>
      <c r="K6" s="169"/>
      <c r="L6" s="169"/>
      <c r="M6" s="56"/>
      <c r="N6" s="56"/>
      <c r="O6" s="57"/>
      <c r="S6" s="38"/>
      <c r="T6" s="19"/>
      <c r="U6" s="19"/>
    </row>
    <row r="7" spans="1:21" s="18" customFormat="1" ht="17.100000000000001" customHeight="1">
      <c r="A7" s="67" t="s">
        <v>34</v>
      </c>
      <c r="B7" s="56">
        <f>D8</f>
        <v>160</v>
      </c>
      <c r="D7" s="58"/>
      <c r="H7" s="21"/>
      <c r="K7" s="171"/>
      <c r="L7" s="171"/>
      <c r="M7" s="56"/>
      <c r="N7" s="56"/>
      <c r="O7" s="57"/>
      <c r="S7" s="38"/>
      <c r="T7" s="19"/>
      <c r="U7" s="19"/>
    </row>
    <row r="8" spans="1:21" s="18" customFormat="1" ht="17.100000000000001" customHeight="1">
      <c r="A8" s="67" t="s">
        <v>14</v>
      </c>
      <c r="C8" s="59" t="s">
        <v>17</v>
      </c>
      <c r="D8" s="56">
        <f>C16</f>
        <v>160</v>
      </c>
      <c r="E8" s="60"/>
      <c r="G8" s="56"/>
      <c r="H8" s="65"/>
      <c r="J8" s="84"/>
      <c r="K8" s="169"/>
      <c r="L8" s="169"/>
      <c r="M8" s="56"/>
      <c r="N8" s="56"/>
      <c r="O8" s="57"/>
      <c r="S8" s="38"/>
      <c r="T8" s="19"/>
      <c r="U8" s="19"/>
    </row>
    <row r="9" spans="1:21" s="18" customFormat="1" ht="17.100000000000001" customHeight="1">
      <c r="A9" s="21" t="s">
        <v>39</v>
      </c>
      <c r="L9" s="20"/>
      <c r="M9" s="20"/>
      <c r="N9" s="39"/>
      <c r="O9" s="39"/>
      <c r="P9" s="39"/>
      <c r="Q9" s="39"/>
      <c r="R9" s="39"/>
      <c r="S9" s="38"/>
      <c r="T9" s="19"/>
      <c r="U9" s="19"/>
    </row>
    <row r="10" spans="1:21" s="18" customFormat="1" ht="17.100000000000001" customHeight="1">
      <c r="A10" s="21" t="s">
        <v>40</v>
      </c>
      <c r="B10" s="67"/>
      <c r="L10" s="20"/>
      <c r="M10" s="20"/>
      <c r="N10" s="39"/>
      <c r="O10" s="39"/>
      <c r="P10" s="39"/>
      <c r="Q10" s="39"/>
      <c r="R10" s="39"/>
      <c r="S10" s="38"/>
      <c r="T10" s="19"/>
      <c r="U10" s="19"/>
    </row>
    <row r="11" spans="1:21" s="18" customFormat="1" ht="17.100000000000001" customHeight="1">
      <c r="A11" s="21" t="s">
        <v>20</v>
      </c>
      <c r="L11" s="65"/>
      <c r="M11" s="20"/>
      <c r="N11" s="39"/>
      <c r="O11" s="39"/>
      <c r="P11" s="39"/>
      <c r="Q11" s="39"/>
      <c r="R11" s="39"/>
      <c r="S11" s="38"/>
      <c r="T11" s="19"/>
      <c r="U11" s="19"/>
    </row>
    <row r="12" spans="1:21" s="18" customFormat="1" ht="17.100000000000001" customHeight="1">
      <c r="A12" s="21" t="s">
        <v>31</v>
      </c>
      <c r="L12" s="20"/>
      <c r="M12" s="20"/>
      <c r="N12" s="39"/>
      <c r="O12" s="39"/>
      <c r="P12" s="39"/>
      <c r="Q12" s="39"/>
      <c r="R12" s="39"/>
      <c r="S12" s="38"/>
      <c r="T12" s="19"/>
      <c r="U12" s="19"/>
    </row>
    <row r="13" spans="1:21" s="18" customFormat="1" ht="17.100000000000001" customHeight="1">
      <c r="A13" s="21" t="s">
        <v>26</v>
      </c>
      <c r="L13" s="20"/>
      <c r="M13" s="20"/>
      <c r="N13" s="39"/>
      <c r="O13" s="39"/>
      <c r="P13" s="39"/>
      <c r="Q13" s="39"/>
      <c r="R13" s="39"/>
      <c r="S13" s="40" t="s">
        <v>2</v>
      </c>
      <c r="T13" s="19"/>
      <c r="U13" s="19"/>
    </row>
    <row r="14" spans="1:21" s="15" customFormat="1" ht="20.25" customHeight="1">
      <c r="A14" s="160" t="s">
        <v>12</v>
      </c>
      <c r="B14" s="162" t="s">
        <v>18</v>
      </c>
      <c r="C14" s="162"/>
      <c r="D14" s="162"/>
      <c r="E14" s="163" t="s">
        <v>1</v>
      </c>
      <c r="F14" s="163"/>
      <c r="G14" s="163"/>
      <c r="H14" s="163"/>
      <c r="I14" s="163"/>
      <c r="J14" s="163"/>
      <c r="K14" s="163"/>
      <c r="L14" s="172" t="s">
        <v>8</v>
      </c>
      <c r="M14" s="172" t="s">
        <v>5</v>
      </c>
      <c r="N14" s="174" t="s">
        <v>4</v>
      </c>
      <c r="O14" s="175"/>
      <c r="P14" s="175"/>
      <c r="Q14" s="175"/>
      <c r="R14" s="175"/>
      <c r="S14" s="176"/>
      <c r="T14" s="5"/>
      <c r="U14" s="5"/>
    </row>
    <row r="15" spans="1:21" s="15" customFormat="1" ht="20.25" customHeight="1">
      <c r="A15" s="161"/>
      <c r="B15" s="17" t="s">
        <v>22</v>
      </c>
      <c r="C15" s="16" t="s">
        <v>13</v>
      </c>
      <c r="D15" s="27" t="s">
        <v>11</v>
      </c>
      <c r="E15" s="180" t="s">
        <v>30</v>
      </c>
      <c r="F15" s="181"/>
      <c r="G15" s="182" t="s">
        <v>19</v>
      </c>
      <c r="H15" s="183"/>
      <c r="I15" s="183"/>
      <c r="J15" s="184"/>
      <c r="K15" s="16" t="s">
        <v>27</v>
      </c>
      <c r="L15" s="173"/>
      <c r="M15" s="173"/>
      <c r="N15" s="177"/>
      <c r="O15" s="178"/>
      <c r="P15" s="178"/>
      <c r="Q15" s="178"/>
      <c r="R15" s="178"/>
      <c r="S15" s="179"/>
      <c r="T15" s="5"/>
      <c r="U15" s="5"/>
    </row>
    <row r="16" spans="1:21" s="12" customFormat="1" ht="24" customHeight="1">
      <c r="A16" s="69" t="s">
        <v>28</v>
      </c>
      <c r="B16" s="70">
        <v>6130</v>
      </c>
      <c r="C16" s="71">
        <v>160</v>
      </c>
      <c r="D16" s="72">
        <f>B16*C16</f>
        <v>980800</v>
      </c>
      <c r="E16" s="164" t="s">
        <v>28</v>
      </c>
      <c r="F16" s="165"/>
      <c r="G16" s="73">
        <f t="shared" ref="G16" si="0">B16</f>
        <v>6130</v>
      </c>
      <c r="H16" s="74" t="s">
        <v>3</v>
      </c>
      <c r="I16" s="75">
        <v>148</v>
      </c>
      <c r="J16" s="76"/>
      <c r="K16" s="77">
        <f t="shared" ref="K16" si="1">G16*I16</f>
        <v>907240</v>
      </c>
      <c r="L16" s="72">
        <f>D16-K16</f>
        <v>73560</v>
      </c>
      <c r="M16" s="72">
        <f>L16</f>
        <v>73560</v>
      </c>
      <c r="N16" s="78" t="s">
        <v>10</v>
      </c>
      <c r="O16" s="79">
        <f>B16</f>
        <v>6130</v>
      </c>
      <c r="P16" s="80" t="s">
        <v>3</v>
      </c>
      <c r="Q16" s="81">
        <f>C16-I16</f>
        <v>12</v>
      </c>
      <c r="R16" s="82" t="s">
        <v>7</v>
      </c>
      <c r="S16" s="83">
        <f t="shared" ref="S16" si="2">O16*Q16</f>
        <v>73560</v>
      </c>
      <c r="T16" s="13"/>
      <c r="U16" s="13"/>
    </row>
    <row r="17" spans="1:21" s="12" customFormat="1" ht="24.75" customHeight="1">
      <c r="A17" s="9" t="s">
        <v>25</v>
      </c>
      <c r="B17" s="30">
        <f>SUM(B16:B16)</f>
        <v>6130</v>
      </c>
      <c r="C17" s="62">
        <f>C16</f>
        <v>160</v>
      </c>
      <c r="D17" s="68">
        <f>SUM(D16:D16)</f>
        <v>980800</v>
      </c>
      <c r="E17" s="158"/>
      <c r="F17" s="157"/>
      <c r="G17" s="85"/>
      <c r="H17" s="34"/>
      <c r="I17" s="66"/>
      <c r="J17" s="86"/>
      <c r="K17" s="7">
        <f>SUM(K16:K16)</f>
        <v>907240</v>
      </c>
      <c r="L17" s="7">
        <f>SUM(L16:L16)</f>
        <v>73560</v>
      </c>
      <c r="M17" s="7">
        <f>SUM(M16:M16)</f>
        <v>73560</v>
      </c>
      <c r="N17" s="43"/>
      <c r="O17" s="44"/>
      <c r="P17" s="44"/>
      <c r="Q17" s="44"/>
      <c r="R17" s="44"/>
      <c r="S17" s="45"/>
      <c r="T17" s="13"/>
      <c r="U17" s="13"/>
    </row>
    <row r="18" spans="1:21" s="12" customFormat="1" ht="20.25" customHeight="1">
      <c r="A18" s="14" t="s">
        <v>24</v>
      </c>
      <c r="B18" s="29">
        <f>G18+G19</f>
        <v>16130</v>
      </c>
      <c r="C18" s="31">
        <v>17</v>
      </c>
      <c r="D18" s="31">
        <f>B18*C18</f>
        <v>274210</v>
      </c>
      <c r="E18" s="166" t="s">
        <v>6</v>
      </c>
      <c r="F18" s="166"/>
      <c r="G18" s="52">
        <v>6130</v>
      </c>
      <c r="H18" s="32" t="s">
        <v>3</v>
      </c>
      <c r="I18" s="54">
        <v>17</v>
      </c>
      <c r="J18" s="28" t="s">
        <v>33</v>
      </c>
      <c r="K18" s="31">
        <f>G18*I18</f>
        <v>104210</v>
      </c>
      <c r="L18" s="31">
        <v>0</v>
      </c>
      <c r="M18" s="31">
        <v>0</v>
      </c>
      <c r="N18" s="46"/>
      <c r="O18" s="47"/>
      <c r="P18" s="47"/>
      <c r="Q18" s="47"/>
      <c r="R18" s="47"/>
      <c r="S18" s="48"/>
      <c r="T18" s="13"/>
      <c r="U18" s="13"/>
    </row>
    <row r="19" spans="1:21" s="6" customFormat="1" ht="20.25" customHeight="1">
      <c r="A19" s="11"/>
      <c r="B19" s="10"/>
      <c r="C19" s="10"/>
      <c r="D19" s="10"/>
      <c r="E19" s="167" t="s">
        <v>9</v>
      </c>
      <c r="F19" s="168"/>
      <c r="G19" s="53">
        <v>10000</v>
      </c>
      <c r="H19" s="33" t="s">
        <v>3</v>
      </c>
      <c r="I19" s="55">
        <v>17</v>
      </c>
      <c r="J19" s="88" t="s">
        <v>7</v>
      </c>
      <c r="K19" s="10">
        <f>G19*I19</f>
        <v>170000</v>
      </c>
      <c r="L19" s="10"/>
      <c r="M19" s="10"/>
      <c r="N19" s="41"/>
      <c r="O19" s="42"/>
      <c r="P19" s="42"/>
      <c r="Q19" s="42"/>
      <c r="R19" s="42"/>
      <c r="S19" s="49"/>
      <c r="T19" s="5"/>
      <c r="U19" s="5"/>
    </row>
    <row r="20" spans="1:21" s="4" customFormat="1" ht="24.75" customHeight="1">
      <c r="A20" s="9" t="s">
        <v>25</v>
      </c>
      <c r="B20" s="8">
        <f>SUM(B18:B19)</f>
        <v>16130</v>
      </c>
      <c r="C20" s="8">
        <f>SUM(C18:C19)</f>
        <v>17</v>
      </c>
      <c r="D20" s="8">
        <f>SUM(D18:D19)</f>
        <v>274210</v>
      </c>
      <c r="E20" s="158" t="s">
        <v>25</v>
      </c>
      <c r="F20" s="157"/>
      <c r="G20" s="85">
        <f>SUM(G18:G19)</f>
        <v>16130</v>
      </c>
      <c r="H20" s="34"/>
      <c r="I20" s="87">
        <v>17</v>
      </c>
      <c r="J20" s="86"/>
      <c r="K20" s="7">
        <f>SUM(K18:K19)</f>
        <v>274210</v>
      </c>
      <c r="L20" s="7">
        <v>0</v>
      </c>
      <c r="M20" s="7">
        <v>0</v>
      </c>
      <c r="N20" s="43"/>
      <c r="O20" s="44"/>
      <c r="P20" s="44"/>
      <c r="Q20" s="44"/>
      <c r="R20" s="44"/>
      <c r="S20" s="45"/>
      <c r="T20" s="5"/>
      <c r="U20" s="5"/>
    </row>
    <row r="21" spans="1:21" s="4" customFormat="1" ht="24.75" customHeight="1">
      <c r="A21" s="156" t="s">
        <v>29</v>
      </c>
      <c r="B21" s="157"/>
      <c r="C21" s="7">
        <f>C17+C20</f>
        <v>177</v>
      </c>
      <c r="D21" s="7">
        <f>D17+D20</f>
        <v>1255010</v>
      </c>
      <c r="E21" s="158" t="s">
        <v>29</v>
      </c>
      <c r="F21" s="159"/>
      <c r="G21" s="157"/>
      <c r="H21" s="63"/>
      <c r="I21" s="90">
        <f>I17+I20</f>
        <v>17</v>
      </c>
      <c r="J21" s="63"/>
      <c r="K21" s="7">
        <f>K17+K20</f>
        <v>1181450</v>
      </c>
      <c r="L21" s="7">
        <f>L17+L20</f>
        <v>73560</v>
      </c>
      <c r="M21" s="7">
        <f>M17+M20</f>
        <v>73560</v>
      </c>
      <c r="N21" s="43"/>
      <c r="O21" s="44"/>
      <c r="P21" s="44"/>
      <c r="Q21" s="44"/>
      <c r="R21" s="44"/>
      <c r="S21" s="45"/>
      <c r="T21" s="5"/>
      <c r="U21" s="5"/>
    </row>
    <row r="22" spans="1:21" s="4" customFormat="1" ht="18" customHeight="1">
      <c r="A22" s="4" t="s">
        <v>15</v>
      </c>
      <c r="D22" s="6"/>
      <c r="L22" s="6"/>
      <c r="M22" s="6"/>
      <c r="N22" s="37"/>
      <c r="O22" s="37"/>
      <c r="P22" s="37"/>
      <c r="Q22" s="37"/>
      <c r="R22" s="37"/>
      <c r="S22" s="38"/>
      <c r="T22" s="5"/>
      <c r="U22" s="5"/>
    </row>
    <row r="23" spans="1:21" ht="24" customHeight="1">
      <c r="A23" s="4" t="s">
        <v>0</v>
      </c>
    </row>
    <row r="24" spans="1:21" ht="18.75" customHeight="1">
      <c r="E24" s="4"/>
    </row>
  </sheetData>
  <mergeCells count="21">
    <mergeCell ref="L14:L15"/>
    <mergeCell ref="M14:M15"/>
    <mergeCell ref="N14:S15"/>
    <mergeCell ref="E15:F15"/>
    <mergeCell ref="G15:J15"/>
    <mergeCell ref="K8:L8"/>
    <mergeCell ref="A1:S1"/>
    <mergeCell ref="F5:G5"/>
    <mergeCell ref="F6:G6"/>
    <mergeCell ref="K6:L6"/>
    <mergeCell ref="K7:L7"/>
    <mergeCell ref="A21:B21"/>
    <mergeCell ref="E21:G21"/>
    <mergeCell ref="A14:A15"/>
    <mergeCell ref="B14:D14"/>
    <mergeCell ref="E14:K14"/>
    <mergeCell ref="E16:F16"/>
    <mergeCell ref="E17:F17"/>
    <mergeCell ref="E18:F18"/>
    <mergeCell ref="E19:F19"/>
    <mergeCell ref="E20:F20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6"/>
  <sheetViews>
    <sheetView showGridLines="0" view="pageLayout" topLeftCell="A4" zoomScale="106" zoomScaleNormal="96" zoomScaleSheetLayoutView="75" zoomScalePageLayoutView="106" workbookViewId="0">
      <selection activeCell="K22" sqref="K22"/>
    </sheetView>
  </sheetViews>
  <sheetFormatPr defaultColWidth="9.140625" defaultRowHeight="22.5" customHeight="1"/>
  <cols>
    <col min="1" max="1" width="21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5.140625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0" customWidth="1"/>
    <col min="15" max="15" width="8.28515625" style="50" customWidth="1"/>
    <col min="16" max="16" width="3.28515625" style="50" customWidth="1"/>
    <col min="17" max="17" width="5.28515625" style="50" customWidth="1"/>
    <col min="18" max="18" width="3.28515625" style="50" customWidth="1"/>
    <col min="19" max="19" width="15.5703125" style="51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170" t="s">
        <v>41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spans="1:21" s="24" customFormat="1" ht="17.100000000000001" customHeight="1">
      <c r="L2" s="26"/>
      <c r="M2" s="26"/>
      <c r="N2" s="35"/>
      <c r="O2" s="35"/>
      <c r="P2" s="35"/>
      <c r="Q2" s="35"/>
      <c r="R2" s="35"/>
      <c r="S2" s="36"/>
      <c r="T2" s="25"/>
      <c r="U2" s="25"/>
    </row>
    <row r="3" spans="1:21" s="18" customFormat="1" ht="17.100000000000001" customHeight="1">
      <c r="A3" s="21" t="s">
        <v>42</v>
      </c>
      <c r="K3" s="23"/>
      <c r="L3" s="22"/>
      <c r="M3" s="22"/>
      <c r="N3" s="37"/>
      <c r="O3" s="37"/>
      <c r="P3" s="37"/>
      <c r="Q3" s="37"/>
      <c r="R3" s="37"/>
      <c r="S3" s="38"/>
      <c r="T3" s="19"/>
      <c r="U3" s="19"/>
    </row>
    <row r="4" spans="1:21" s="18" customFormat="1" ht="17.100000000000001" customHeight="1">
      <c r="A4" s="21" t="s">
        <v>44</v>
      </c>
      <c r="B4" s="21"/>
      <c r="L4" s="20"/>
      <c r="M4" s="20"/>
      <c r="N4" s="39"/>
      <c r="O4" s="39"/>
      <c r="P4" s="39"/>
      <c r="Q4" s="39"/>
      <c r="R4" s="39"/>
      <c r="S4" s="38"/>
      <c r="T4" s="19"/>
      <c r="U4" s="19"/>
    </row>
    <row r="5" spans="1:21" s="18" customFormat="1" ht="17.100000000000001" customHeight="1">
      <c r="A5" s="61" t="s">
        <v>16</v>
      </c>
      <c r="B5" s="56">
        <f>D5</f>
        <v>152</v>
      </c>
      <c r="C5" s="64" t="s">
        <v>32</v>
      </c>
      <c r="D5" s="95">
        <f>I16</f>
        <v>152</v>
      </c>
      <c r="E5" s="64" t="s">
        <v>38</v>
      </c>
      <c r="F5" s="169"/>
      <c r="G5" s="169"/>
      <c r="H5" s="65"/>
      <c r="M5" s="39"/>
      <c r="S5" s="38"/>
      <c r="T5" s="19"/>
      <c r="U5" s="19"/>
    </row>
    <row r="6" spans="1:21" s="18" customFormat="1" ht="17.100000000000001" customHeight="1">
      <c r="A6" s="67" t="s">
        <v>23</v>
      </c>
      <c r="B6" s="56">
        <f>D6</f>
        <v>9</v>
      </c>
      <c r="C6" s="56" t="s">
        <v>21</v>
      </c>
      <c r="D6" s="95">
        <f>Q16</f>
        <v>9</v>
      </c>
      <c r="E6" s="64" t="s">
        <v>38</v>
      </c>
      <c r="F6" s="169"/>
      <c r="G6" s="169"/>
      <c r="J6" s="95"/>
      <c r="K6" s="169"/>
      <c r="L6" s="169"/>
      <c r="M6" s="56"/>
      <c r="N6" s="56"/>
      <c r="O6" s="57"/>
      <c r="S6" s="38"/>
      <c r="T6" s="19"/>
      <c r="U6" s="19"/>
    </row>
    <row r="7" spans="1:21" s="18" customFormat="1" ht="17.100000000000001" customHeight="1">
      <c r="A7" s="67" t="s">
        <v>34</v>
      </c>
      <c r="B7" s="56">
        <f>D8</f>
        <v>161</v>
      </c>
      <c r="D7" s="58"/>
      <c r="H7" s="21"/>
      <c r="K7" s="171"/>
      <c r="L7" s="171"/>
      <c r="M7" s="56"/>
      <c r="N7" s="56"/>
      <c r="O7" s="57"/>
      <c r="S7" s="38"/>
      <c r="T7" s="19"/>
      <c r="U7" s="19"/>
    </row>
    <row r="8" spans="1:21" s="18" customFormat="1" ht="17.100000000000001" customHeight="1">
      <c r="A8" s="67" t="s">
        <v>14</v>
      </c>
      <c r="C8" s="59" t="s">
        <v>17</v>
      </c>
      <c r="D8" s="56">
        <f>C16</f>
        <v>161</v>
      </c>
      <c r="E8" s="60"/>
      <c r="G8" s="56"/>
      <c r="H8" s="65"/>
      <c r="J8" s="95"/>
      <c r="K8" s="169"/>
      <c r="L8" s="169"/>
      <c r="M8" s="56"/>
      <c r="N8" s="56"/>
      <c r="O8" s="57"/>
      <c r="S8" s="38"/>
      <c r="T8" s="19"/>
      <c r="U8" s="19"/>
    </row>
    <row r="9" spans="1:21" s="18" customFormat="1" ht="17.100000000000001" customHeight="1">
      <c r="A9" s="21" t="s">
        <v>43</v>
      </c>
      <c r="L9" s="20"/>
      <c r="M9" s="20"/>
      <c r="N9" s="39"/>
      <c r="O9" s="39"/>
      <c r="P9" s="39"/>
      <c r="Q9" s="39"/>
      <c r="R9" s="39"/>
      <c r="S9" s="38"/>
      <c r="T9" s="19"/>
      <c r="U9" s="19"/>
    </row>
    <row r="10" spans="1:21" s="18" customFormat="1" ht="17.100000000000001" customHeight="1">
      <c r="A10" s="21" t="s">
        <v>40</v>
      </c>
      <c r="B10" s="67"/>
      <c r="L10" s="20"/>
      <c r="M10" s="20"/>
      <c r="N10" s="39"/>
      <c r="O10" s="39"/>
      <c r="P10" s="39"/>
      <c r="Q10" s="39"/>
      <c r="R10" s="39"/>
      <c r="S10" s="38"/>
      <c r="T10" s="19"/>
      <c r="U10" s="19"/>
    </row>
    <row r="11" spans="1:21" s="18" customFormat="1" ht="17.100000000000001" customHeight="1">
      <c r="A11" s="21" t="s">
        <v>20</v>
      </c>
      <c r="L11" s="65"/>
      <c r="M11" s="20"/>
      <c r="N11" s="39"/>
      <c r="O11" s="39"/>
      <c r="P11" s="39"/>
      <c r="Q11" s="39"/>
      <c r="R11" s="39"/>
      <c r="S11" s="38"/>
      <c r="T11" s="19"/>
      <c r="U11" s="19"/>
    </row>
    <row r="12" spans="1:21" s="18" customFormat="1" ht="17.100000000000001" customHeight="1">
      <c r="A12" s="21" t="s">
        <v>31</v>
      </c>
      <c r="L12" s="20"/>
      <c r="M12" s="20"/>
      <c r="N12" s="39"/>
      <c r="O12" s="39"/>
      <c r="P12" s="39"/>
      <c r="Q12" s="39"/>
      <c r="R12" s="39"/>
      <c r="S12" s="38"/>
      <c r="T12" s="19"/>
      <c r="U12" s="19"/>
    </row>
    <row r="13" spans="1:21" s="18" customFormat="1" ht="17.100000000000001" customHeight="1">
      <c r="A13" s="21" t="s">
        <v>26</v>
      </c>
      <c r="L13" s="20"/>
      <c r="M13" s="20"/>
      <c r="N13" s="39"/>
      <c r="O13" s="39"/>
      <c r="P13" s="39"/>
      <c r="Q13" s="39"/>
      <c r="R13" s="39"/>
      <c r="S13" s="40" t="s">
        <v>2</v>
      </c>
      <c r="T13" s="19"/>
      <c r="U13" s="19"/>
    </row>
    <row r="14" spans="1:21" s="15" customFormat="1" ht="20.25" customHeight="1">
      <c r="A14" s="160" t="s">
        <v>12</v>
      </c>
      <c r="B14" s="162" t="s">
        <v>18</v>
      </c>
      <c r="C14" s="162"/>
      <c r="D14" s="162"/>
      <c r="E14" s="163" t="s">
        <v>1</v>
      </c>
      <c r="F14" s="163"/>
      <c r="G14" s="163"/>
      <c r="H14" s="163"/>
      <c r="I14" s="163"/>
      <c r="J14" s="163"/>
      <c r="K14" s="163"/>
      <c r="L14" s="172" t="s">
        <v>8</v>
      </c>
      <c r="M14" s="172" t="s">
        <v>5</v>
      </c>
      <c r="N14" s="174" t="s">
        <v>4</v>
      </c>
      <c r="O14" s="175"/>
      <c r="P14" s="175"/>
      <c r="Q14" s="175"/>
      <c r="R14" s="175"/>
      <c r="S14" s="176"/>
      <c r="T14" s="5"/>
      <c r="U14" s="5"/>
    </row>
    <row r="15" spans="1:21" s="15" customFormat="1" ht="20.25" customHeight="1">
      <c r="A15" s="185"/>
      <c r="B15" s="17" t="s">
        <v>22</v>
      </c>
      <c r="C15" s="16" t="s">
        <v>13</v>
      </c>
      <c r="D15" s="27" t="s">
        <v>11</v>
      </c>
      <c r="E15" s="180" t="s">
        <v>30</v>
      </c>
      <c r="F15" s="181"/>
      <c r="G15" s="182" t="s">
        <v>19</v>
      </c>
      <c r="H15" s="183"/>
      <c r="I15" s="183"/>
      <c r="J15" s="184"/>
      <c r="K15" s="16" t="s">
        <v>27</v>
      </c>
      <c r="L15" s="173"/>
      <c r="M15" s="173"/>
      <c r="N15" s="177"/>
      <c r="O15" s="178"/>
      <c r="P15" s="178"/>
      <c r="Q15" s="178"/>
      <c r="R15" s="178"/>
      <c r="S15" s="179"/>
      <c r="T15" s="5"/>
      <c r="U15" s="5"/>
    </row>
    <row r="16" spans="1:21" s="12" customFormat="1" ht="24" customHeight="1">
      <c r="A16" s="96" t="s">
        <v>28</v>
      </c>
      <c r="B16" s="70">
        <v>5000</v>
      </c>
      <c r="C16" s="71">
        <v>161</v>
      </c>
      <c r="D16" s="72">
        <f>B16*C16</f>
        <v>805000</v>
      </c>
      <c r="E16" s="186" t="s">
        <v>28</v>
      </c>
      <c r="F16" s="187"/>
      <c r="G16" s="73">
        <f t="shared" ref="G16:G18" si="0">B16</f>
        <v>5000</v>
      </c>
      <c r="H16" s="74" t="s">
        <v>3</v>
      </c>
      <c r="I16" s="75">
        <v>152</v>
      </c>
      <c r="J16" s="76"/>
      <c r="K16" s="77">
        <f t="shared" ref="K16:K18" si="1">G16*I16</f>
        <v>760000</v>
      </c>
      <c r="L16" s="72">
        <f>D16-K16</f>
        <v>45000</v>
      </c>
      <c r="M16" s="72">
        <f>L16</f>
        <v>45000</v>
      </c>
      <c r="N16" s="78" t="s">
        <v>10</v>
      </c>
      <c r="O16" s="79">
        <f>B16</f>
        <v>5000</v>
      </c>
      <c r="P16" s="80" t="s">
        <v>3</v>
      </c>
      <c r="Q16" s="81">
        <f>C16-I16</f>
        <v>9</v>
      </c>
      <c r="R16" s="82" t="s">
        <v>7</v>
      </c>
      <c r="S16" s="83">
        <f t="shared" ref="S16" si="2">O16*Q16</f>
        <v>45000</v>
      </c>
      <c r="T16" s="13"/>
      <c r="U16" s="13"/>
    </row>
    <row r="17" spans="1:21" s="12" customFormat="1" ht="24" customHeight="1">
      <c r="A17" s="122" t="s">
        <v>45</v>
      </c>
      <c r="B17" s="113">
        <v>13000</v>
      </c>
      <c r="C17" s="114">
        <v>79</v>
      </c>
      <c r="D17" s="126">
        <f t="shared" ref="D17:D18" si="3">B17*C17</f>
        <v>1027000</v>
      </c>
      <c r="E17" s="114" t="s">
        <v>45</v>
      </c>
      <c r="F17" s="114"/>
      <c r="G17" s="117">
        <f t="shared" si="0"/>
        <v>13000</v>
      </c>
      <c r="H17" s="107" t="s">
        <v>3</v>
      </c>
      <c r="I17" s="108">
        <v>72</v>
      </c>
      <c r="J17" s="115"/>
      <c r="K17" s="118">
        <f t="shared" si="1"/>
        <v>936000</v>
      </c>
      <c r="L17" s="119">
        <f t="shared" ref="L17:L18" si="4">D17-K17</f>
        <v>91000</v>
      </c>
      <c r="M17" s="119">
        <f t="shared" ref="M17:M18" si="5">L17</f>
        <v>91000</v>
      </c>
      <c r="N17" s="120" t="s">
        <v>10</v>
      </c>
      <c r="O17" s="110">
        <f t="shared" ref="O17:O18" si="6">B17</f>
        <v>13000</v>
      </c>
      <c r="P17" s="109" t="s">
        <v>3</v>
      </c>
      <c r="Q17" s="111">
        <f t="shared" ref="Q17:Q18" si="7">C17-I17</f>
        <v>7</v>
      </c>
      <c r="R17" s="112" t="s">
        <v>7</v>
      </c>
      <c r="S17" s="121">
        <f t="shared" ref="S17:S18" si="8">O17*Q17</f>
        <v>91000</v>
      </c>
      <c r="T17" s="13"/>
      <c r="U17" s="13"/>
    </row>
    <row r="18" spans="1:21" s="12" customFormat="1" ht="24" customHeight="1">
      <c r="A18" s="116" t="s">
        <v>46</v>
      </c>
      <c r="B18" s="123">
        <v>15000</v>
      </c>
      <c r="C18" s="124">
        <v>82</v>
      </c>
      <c r="D18" s="127">
        <f t="shared" si="3"/>
        <v>1230000</v>
      </c>
      <c r="E18" s="188" t="s">
        <v>46</v>
      </c>
      <c r="F18" s="189"/>
      <c r="G18" s="128">
        <f t="shared" si="0"/>
        <v>15000</v>
      </c>
      <c r="H18" s="129" t="s">
        <v>3</v>
      </c>
      <c r="I18" s="131">
        <v>80</v>
      </c>
      <c r="J18" s="130"/>
      <c r="K18" s="126">
        <f t="shared" si="1"/>
        <v>1200000</v>
      </c>
      <c r="L18" s="126">
        <f t="shared" si="4"/>
        <v>30000</v>
      </c>
      <c r="M18" s="126">
        <f t="shared" si="5"/>
        <v>30000</v>
      </c>
      <c r="N18" s="132" t="s">
        <v>10</v>
      </c>
      <c r="O18" s="133">
        <f t="shared" si="6"/>
        <v>15000</v>
      </c>
      <c r="P18" s="134" t="s">
        <v>3</v>
      </c>
      <c r="Q18" s="135">
        <f t="shared" si="7"/>
        <v>2</v>
      </c>
      <c r="R18" s="137" t="s">
        <v>7</v>
      </c>
      <c r="S18" s="136">
        <f t="shared" si="8"/>
        <v>30000</v>
      </c>
      <c r="T18" s="13"/>
      <c r="U18" s="13"/>
    </row>
    <row r="19" spans="1:21" s="12" customFormat="1" ht="24.75" customHeight="1">
      <c r="A19" s="104" t="s">
        <v>25</v>
      </c>
      <c r="B19" s="7"/>
      <c r="C19" s="125">
        <f>C16</f>
        <v>161</v>
      </c>
      <c r="D19" s="68">
        <f>SUM(D16:D18)</f>
        <v>3062000</v>
      </c>
      <c r="E19" s="158"/>
      <c r="F19" s="157"/>
      <c r="G19" s="98"/>
      <c r="H19" s="34"/>
      <c r="I19" s="66"/>
      <c r="J19" s="97"/>
      <c r="K19" s="7">
        <f>SUM(K16:K18)</f>
        <v>2896000</v>
      </c>
      <c r="L19" s="7">
        <f>SUM(L16:L18)</f>
        <v>166000</v>
      </c>
      <c r="M19" s="7">
        <f>SUM(M16:M18)</f>
        <v>166000</v>
      </c>
      <c r="N19" s="43"/>
      <c r="O19" s="44"/>
      <c r="P19" s="44"/>
      <c r="Q19" s="105"/>
      <c r="R19" s="105"/>
      <c r="S19" s="106"/>
      <c r="T19" s="13"/>
      <c r="U19" s="13"/>
    </row>
    <row r="20" spans="1:21" s="12" customFormat="1" ht="20.25" customHeight="1">
      <c r="A20" s="14" t="s">
        <v>24</v>
      </c>
      <c r="B20" s="29">
        <f>G20+G21</f>
        <v>15000</v>
      </c>
      <c r="C20" s="31">
        <v>18</v>
      </c>
      <c r="D20" s="31">
        <f>B20*C20</f>
        <v>270000</v>
      </c>
      <c r="E20" s="166" t="s">
        <v>6</v>
      </c>
      <c r="F20" s="166"/>
      <c r="G20" s="52">
        <v>5000</v>
      </c>
      <c r="H20" s="32" t="s">
        <v>3</v>
      </c>
      <c r="I20" s="54">
        <v>18</v>
      </c>
      <c r="J20" s="28" t="s">
        <v>33</v>
      </c>
      <c r="K20" s="31">
        <f>G20*I20</f>
        <v>90000</v>
      </c>
      <c r="L20" s="31">
        <v>0</v>
      </c>
      <c r="M20" s="31">
        <v>0</v>
      </c>
      <c r="N20" s="46"/>
      <c r="O20" s="47"/>
      <c r="P20" s="47"/>
      <c r="Q20" s="47"/>
      <c r="R20" s="47"/>
      <c r="S20" s="48"/>
      <c r="T20" s="13"/>
      <c r="U20" s="13"/>
    </row>
    <row r="21" spans="1:21" s="6" customFormat="1" ht="20.25" customHeight="1">
      <c r="A21" s="11"/>
      <c r="B21" s="10"/>
      <c r="C21" s="10"/>
      <c r="D21" s="10"/>
      <c r="E21" s="167" t="s">
        <v>9</v>
      </c>
      <c r="F21" s="168"/>
      <c r="G21" s="53">
        <v>10000</v>
      </c>
      <c r="H21" s="33" t="s">
        <v>3</v>
      </c>
      <c r="I21" s="55">
        <v>18</v>
      </c>
      <c r="J21" s="94" t="s">
        <v>7</v>
      </c>
      <c r="K21" s="10">
        <f>G21*I21</f>
        <v>180000</v>
      </c>
      <c r="L21" s="10"/>
      <c r="M21" s="10"/>
      <c r="N21" s="41"/>
      <c r="O21" s="42"/>
      <c r="P21" s="42"/>
      <c r="Q21" s="42"/>
      <c r="R21" s="42"/>
      <c r="S21" s="49"/>
      <c r="T21" s="5"/>
      <c r="U21" s="5"/>
    </row>
    <row r="22" spans="1:21" s="4" customFormat="1" ht="24.75" customHeight="1">
      <c r="A22" s="9" t="s">
        <v>25</v>
      </c>
      <c r="B22" s="8">
        <f>SUM(B20:B21)</f>
        <v>15000</v>
      </c>
      <c r="C22" s="8">
        <f>SUM(C20:C21)</f>
        <v>18</v>
      </c>
      <c r="D22" s="8">
        <f>SUM(D20:D21)</f>
        <v>270000</v>
      </c>
      <c r="E22" s="158" t="s">
        <v>25</v>
      </c>
      <c r="F22" s="157"/>
      <c r="G22" s="92">
        <f>SUM(G20:G21)</f>
        <v>15000</v>
      </c>
      <c r="H22" s="34"/>
      <c r="I22" s="93">
        <v>18</v>
      </c>
      <c r="J22" s="91"/>
      <c r="K22" s="7">
        <f>SUM(K20:K21)</f>
        <v>270000</v>
      </c>
      <c r="L22" s="7">
        <v>0</v>
      </c>
      <c r="M22" s="7">
        <v>0</v>
      </c>
      <c r="N22" s="43"/>
      <c r="O22" s="44"/>
      <c r="P22" s="44"/>
      <c r="Q22" s="44"/>
      <c r="R22" s="44"/>
      <c r="S22" s="45"/>
      <c r="T22" s="5"/>
      <c r="U22" s="5"/>
    </row>
    <row r="23" spans="1:21" s="4" customFormat="1" ht="24.75" customHeight="1">
      <c r="A23" s="156" t="s">
        <v>29</v>
      </c>
      <c r="B23" s="157"/>
      <c r="C23" s="7">
        <f>C19+C22</f>
        <v>179</v>
      </c>
      <c r="D23" s="7">
        <f>D19+D22</f>
        <v>3332000</v>
      </c>
      <c r="E23" s="158" t="s">
        <v>29</v>
      </c>
      <c r="F23" s="159"/>
      <c r="G23" s="157"/>
      <c r="H23" s="63"/>
      <c r="I23" s="93">
        <f>I19+I22</f>
        <v>18</v>
      </c>
      <c r="J23" s="63"/>
      <c r="K23" s="7">
        <f>K19+K22</f>
        <v>3166000</v>
      </c>
      <c r="L23" s="7">
        <f>L19+L22</f>
        <v>166000</v>
      </c>
      <c r="M23" s="7">
        <f>M19+M22</f>
        <v>166000</v>
      </c>
      <c r="N23" s="43"/>
      <c r="O23" s="44"/>
      <c r="P23" s="44"/>
      <c r="Q23" s="44"/>
      <c r="R23" s="44"/>
      <c r="S23" s="45"/>
      <c r="T23" s="5"/>
      <c r="U23" s="5"/>
    </row>
    <row r="24" spans="1:21" s="4" customFormat="1" ht="18" customHeight="1">
      <c r="A24" s="4" t="s">
        <v>15</v>
      </c>
      <c r="D24" s="6"/>
      <c r="L24" s="6"/>
      <c r="M24" s="6"/>
      <c r="N24" s="37"/>
      <c r="O24" s="37"/>
      <c r="P24" s="37"/>
      <c r="Q24" s="37"/>
      <c r="R24" s="37"/>
      <c r="S24" s="38"/>
      <c r="T24" s="5"/>
      <c r="U24" s="5"/>
    </row>
    <row r="25" spans="1:21" ht="24" customHeight="1">
      <c r="A25" s="4" t="s">
        <v>0</v>
      </c>
    </row>
    <row r="26" spans="1:21" ht="18.75" customHeight="1">
      <c r="E26" s="4"/>
    </row>
  </sheetData>
  <mergeCells count="22">
    <mergeCell ref="K8:L8"/>
    <mergeCell ref="E18:F18"/>
    <mergeCell ref="A1:S1"/>
    <mergeCell ref="F5:G5"/>
    <mergeCell ref="F6:G6"/>
    <mergeCell ref="K6:L6"/>
    <mergeCell ref="K7:L7"/>
    <mergeCell ref="L14:L15"/>
    <mergeCell ref="M14:M15"/>
    <mergeCell ref="N14:S15"/>
    <mergeCell ref="E15:F15"/>
    <mergeCell ref="G15:J15"/>
    <mergeCell ref="A23:B23"/>
    <mergeCell ref="E23:G23"/>
    <mergeCell ref="A14:A15"/>
    <mergeCell ref="B14:D14"/>
    <mergeCell ref="E14:K14"/>
    <mergeCell ref="E16:F16"/>
    <mergeCell ref="E19:F19"/>
    <mergeCell ref="E20:F20"/>
    <mergeCell ref="E21:F21"/>
    <mergeCell ref="E22:F22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7"/>
  <sheetViews>
    <sheetView showGridLines="0" showWhiteSpace="0" view="pageLayout" topLeftCell="A7" zoomScale="115" zoomScaleNormal="96" zoomScaleSheetLayoutView="75" zoomScalePageLayoutView="115" workbookViewId="0">
      <selection activeCell="B19" sqref="B19"/>
    </sheetView>
  </sheetViews>
  <sheetFormatPr defaultColWidth="9.140625" defaultRowHeight="22.5" customHeight="1"/>
  <cols>
    <col min="1" max="1" width="21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5.140625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0" customWidth="1"/>
    <col min="15" max="15" width="8.28515625" style="50" customWidth="1"/>
    <col min="16" max="16" width="3.28515625" style="50" customWidth="1"/>
    <col min="17" max="17" width="5.28515625" style="50" customWidth="1"/>
    <col min="18" max="18" width="3.28515625" style="50" customWidth="1"/>
    <col min="19" max="19" width="15.5703125" style="51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170" t="s">
        <v>47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spans="1:21" s="24" customFormat="1" ht="17.100000000000001" customHeight="1">
      <c r="L2" s="26"/>
      <c r="M2" s="26"/>
      <c r="N2" s="35"/>
      <c r="O2" s="35"/>
      <c r="P2" s="35"/>
      <c r="Q2" s="35"/>
      <c r="R2" s="35"/>
      <c r="S2" s="36"/>
      <c r="T2" s="25"/>
      <c r="U2" s="25"/>
    </row>
    <row r="3" spans="1:21" s="18" customFormat="1" ht="17.100000000000001" customHeight="1">
      <c r="A3" s="21" t="s">
        <v>48</v>
      </c>
      <c r="K3" s="23"/>
      <c r="L3" s="22"/>
      <c r="M3" s="22"/>
      <c r="N3" s="37"/>
      <c r="O3" s="37"/>
      <c r="P3" s="37"/>
      <c r="Q3" s="37"/>
      <c r="R3" s="37"/>
      <c r="S3" s="38"/>
      <c r="T3" s="19"/>
      <c r="U3" s="19"/>
    </row>
    <row r="4" spans="1:21" s="18" customFormat="1" ht="17.100000000000001" customHeight="1">
      <c r="A4" s="21" t="s">
        <v>49</v>
      </c>
      <c r="B4" s="21"/>
      <c r="L4" s="20"/>
      <c r="M4" s="20"/>
      <c r="N4" s="39"/>
      <c r="O4" s="39"/>
      <c r="P4" s="39"/>
      <c r="Q4" s="39"/>
      <c r="R4" s="39"/>
      <c r="S4" s="38"/>
      <c r="T4" s="19"/>
      <c r="U4" s="19"/>
    </row>
    <row r="5" spans="1:21" s="18" customFormat="1" ht="17.100000000000001" customHeight="1">
      <c r="A5" s="61" t="s">
        <v>16</v>
      </c>
      <c r="B5" s="56">
        <f>D5</f>
        <v>100</v>
      </c>
      <c r="C5" s="64" t="s">
        <v>32</v>
      </c>
      <c r="D5" s="103">
        <f>I16</f>
        <v>100</v>
      </c>
      <c r="E5" s="64" t="s">
        <v>38</v>
      </c>
      <c r="F5" s="169"/>
      <c r="G5" s="169"/>
      <c r="H5" s="65"/>
      <c r="M5" s="39"/>
      <c r="S5" s="38"/>
      <c r="T5" s="19"/>
      <c r="U5" s="19"/>
    </row>
    <row r="6" spans="1:21" s="18" customFormat="1" ht="17.100000000000001" customHeight="1">
      <c r="A6" s="67" t="s">
        <v>23</v>
      </c>
      <c r="B6" s="56">
        <f>D6</f>
        <v>61</v>
      </c>
      <c r="C6" s="56" t="s">
        <v>21</v>
      </c>
      <c r="D6" s="103">
        <f>Q16</f>
        <v>61</v>
      </c>
      <c r="E6" s="64" t="s">
        <v>38</v>
      </c>
      <c r="F6" s="169"/>
      <c r="G6" s="169"/>
      <c r="J6" s="103"/>
      <c r="K6" s="169"/>
      <c r="L6" s="169"/>
      <c r="M6" s="56"/>
      <c r="N6" s="56"/>
      <c r="O6" s="57"/>
      <c r="S6" s="38"/>
      <c r="T6" s="19"/>
      <c r="U6" s="19"/>
    </row>
    <row r="7" spans="1:21" s="18" customFormat="1" ht="17.100000000000001" customHeight="1">
      <c r="A7" s="67" t="s">
        <v>34</v>
      </c>
      <c r="B7" s="56">
        <f>D8</f>
        <v>161</v>
      </c>
      <c r="D7" s="58"/>
      <c r="H7" s="21"/>
      <c r="K7" s="171"/>
      <c r="L7" s="171"/>
      <c r="M7" s="56"/>
      <c r="N7" s="56"/>
      <c r="O7" s="57"/>
      <c r="S7" s="38"/>
      <c r="T7" s="19"/>
      <c r="U7" s="19"/>
    </row>
    <row r="8" spans="1:21" s="18" customFormat="1" ht="17.100000000000001" customHeight="1">
      <c r="A8" s="67" t="s">
        <v>14</v>
      </c>
      <c r="C8" s="59" t="s">
        <v>17</v>
      </c>
      <c r="D8" s="56">
        <f>C16</f>
        <v>161</v>
      </c>
      <c r="E8" s="60"/>
      <c r="G8" s="56"/>
      <c r="H8" s="65"/>
      <c r="J8" s="103"/>
      <c r="K8" s="169"/>
      <c r="L8" s="169"/>
      <c r="M8" s="56"/>
      <c r="N8" s="56"/>
      <c r="O8" s="57"/>
      <c r="S8" s="38"/>
      <c r="T8" s="19"/>
      <c r="U8" s="19"/>
    </row>
    <row r="9" spans="1:21" s="18" customFormat="1" ht="17.100000000000001" customHeight="1">
      <c r="A9" s="21" t="s">
        <v>43</v>
      </c>
      <c r="L9" s="20"/>
      <c r="M9" s="20"/>
      <c r="N9" s="39"/>
      <c r="O9" s="39"/>
      <c r="P9" s="39"/>
      <c r="Q9" s="39"/>
      <c r="R9" s="39"/>
      <c r="S9" s="38"/>
      <c r="T9" s="19"/>
      <c r="U9" s="19"/>
    </row>
    <row r="10" spans="1:21" s="18" customFormat="1" ht="17.100000000000001" customHeight="1">
      <c r="A10" s="21" t="s">
        <v>40</v>
      </c>
      <c r="B10" s="67"/>
      <c r="L10" s="20"/>
      <c r="M10" s="20"/>
      <c r="N10" s="39"/>
      <c r="O10" s="39"/>
      <c r="P10" s="39"/>
      <c r="Q10" s="39"/>
      <c r="R10" s="39"/>
      <c r="S10" s="38"/>
      <c r="T10" s="19"/>
      <c r="U10" s="19"/>
    </row>
    <row r="11" spans="1:21" s="18" customFormat="1" ht="17.100000000000001" customHeight="1">
      <c r="A11" s="21" t="s">
        <v>20</v>
      </c>
      <c r="L11" s="65"/>
      <c r="M11" s="20"/>
      <c r="N11" s="39"/>
      <c r="O11" s="39"/>
      <c r="P11" s="39"/>
      <c r="Q11" s="39"/>
      <c r="R11" s="39"/>
      <c r="S11" s="38"/>
      <c r="T11" s="19"/>
      <c r="U11" s="19"/>
    </row>
    <row r="12" spans="1:21" s="18" customFormat="1" ht="17.100000000000001" customHeight="1">
      <c r="A12" s="21" t="s">
        <v>31</v>
      </c>
      <c r="L12" s="20"/>
      <c r="M12" s="20"/>
      <c r="N12" s="39"/>
      <c r="O12" s="39"/>
      <c r="P12" s="39"/>
      <c r="Q12" s="39"/>
      <c r="R12" s="39"/>
      <c r="S12" s="38"/>
      <c r="T12" s="19"/>
      <c r="U12" s="19"/>
    </row>
    <row r="13" spans="1:21" s="18" customFormat="1" ht="17.100000000000001" customHeight="1">
      <c r="A13" s="21" t="s">
        <v>26</v>
      </c>
      <c r="L13" s="20"/>
      <c r="M13" s="20"/>
      <c r="N13" s="39"/>
      <c r="O13" s="39"/>
      <c r="P13" s="39"/>
      <c r="Q13" s="39"/>
      <c r="R13" s="39"/>
      <c r="S13" s="40" t="s">
        <v>2</v>
      </c>
      <c r="T13" s="19"/>
      <c r="U13" s="19"/>
    </row>
    <row r="14" spans="1:21" s="15" customFormat="1" ht="20.25" customHeight="1">
      <c r="A14" s="160" t="s">
        <v>12</v>
      </c>
      <c r="B14" s="162" t="s">
        <v>18</v>
      </c>
      <c r="C14" s="162"/>
      <c r="D14" s="162"/>
      <c r="E14" s="163" t="s">
        <v>1</v>
      </c>
      <c r="F14" s="163"/>
      <c r="G14" s="163"/>
      <c r="H14" s="163"/>
      <c r="I14" s="163"/>
      <c r="J14" s="163"/>
      <c r="K14" s="163"/>
      <c r="L14" s="172" t="s">
        <v>8</v>
      </c>
      <c r="M14" s="172" t="s">
        <v>5</v>
      </c>
      <c r="N14" s="174" t="s">
        <v>4</v>
      </c>
      <c r="O14" s="175"/>
      <c r="P14" s="175"/>
      <c r="Q14" s="175"/>
      <c r="R14" s="175"/>
      <c r="S14" s="176"/>
      <c r="T14" s="5"/>
      <c r="U14" s="5"/>
    </row>
    <row r="15" spans="1:21" s="15" customFormat="1" ht="20.25" customHeight="1">
      <c r="A15" s="185"/>
      <c r="B15" s="17" t="s">
        <v>22</v>
      </c>
      <c r="C15" s="16" t="s">
        <v>13</v>
      </c>
      <c r="D15" s="27" t="s">
        <v>11</v>
      </c>
      <c r="E15" s="180" t="s">
        <v>30</v>
      </c>
      <c r="F15" s="181"/>
      <c r="G15" s="182" t="s">
        <v>19</v>
      </c>
      <c r="H15" s="183"/>
      <c r="I15" s="183"/>
      <c r="J15" s="184"/>
      <c r="K15" s="16" t="s">
        <v>27</v>
      </c>
      <c r="L15" s="173"/>
      <c r="M15" s="173"/>
      <c r="N15" s="177"/>
      <c r="O15" s="178"/>
      <c r="P15" s="178"/>
      <c r="Q15" s="178"/>
      <c r="R15" s="178"/>
      <c r="S15" s="179"/>
      <c r="T15" s="5"/>
      <c r="U15" s="5"/>
    </row>
    <row r="16" spans="1:21" s="12" customFormat="1" ht="24" customHeight="1">
      <c r="A16" s="96" t="s">
        <v>28</v>
      </c>
      <c r="B16" s="70">
        <v>5920</v>
      </c>
      <c r="C16" s="71">
        <v>161</v>
      </c>
      <c r="D16" s="72">
        <f>B16*C16</f>
        <v>953120</v>
      </c>
      <c r="E16" s="186" t="s">
        <v>28</v>
      </c>
      <c r="F16" s="187"/>
      <c r="G16" s="73">
        <f t="shared" ref="G16:G17" si="0">B16</f>
        <v>5920</v>
      </c>
      <c r="H16" s="74" t="s">
        <v>3</v>
      </c>
      <c r="I16" s="75">
        <v>100</v>
      </c>
      <c r="J16" s="76"/>
      <c r="K16" s="77">
        <f t="shared" ref="K16:K17" si="1">G16*I16</f>
        <v>592000</v>
      </c>
      <c r="L16" s="72">
        <f>D16-K16</f>
        <v>361120</v>
      </c>
      <c r="M16" s="72">
        <f>L16</f>
        <v>361120</v>
      </c>
      <c r="N16" s="78" t="s">
        <v>10</v>
      </c>
      <c r="O16" s="79">
        <f>B16</f>
        <v>5920</v>
      </c>
      <c r="P16" s="80" t="s">
        <v>3</v>
      </c>
      <c r="Q16" s="81">
        <f>C16-I16</f>
        <v>61</v>
      </c>
      <c r="R16" s="82" t="s">
        <v>7</v>
      </c>
      <c r="S16" s="83">
        <f t="shared" ref="S16:S17" si="2">O16*Q16</f>
        <v>361120</v>
      </c>
      <c r="T16" s="13"/>
      <c r="U16" s="13"/>
    </row>
    <row r="17" spans="1:21" s="12" customFormat="1" ht="24" customHeight="1">
      <c r="A17" s="116" t="s">
        <v>50</v>
      </c>
      <c r="B17" s="113">
        <v>2000</v>
      </c>
      <c r="C17" s="114">
        <v>161</v>
      </c>
      <c r="D17" s="126">
        <f t="shared" ref="D17" si="3">B17*C17</f>
        <v>322000</v>
      </c>
      <c r="E17" s="190" t="s">
        <v>51</v>
      </c>
      <c r="F17" s="191"/>
      <c r="G17" s="117">
        <f t="shared" si="0"/>
        <v>2000</v>
      </c>
      <c r="H17" s="107" t="s">
        <v>3</v>
      </c>
      <c r="I17" s="108">
        <v>100</v>
      </c>
      <c r="J17" s="115"/>
      <c r="K17" s="118">
        <f t="shared" si="1"/>
        <v>200000</v>
      </c>
      <c r="L17" s="119">
        <f t="shared" ref="L17" si="4">D17-K17</f>
        <v>122000</v>
      </c>
      <c r="M17" s="119">
        <f t="shared" ref="M17" si="5">L17</f>
        <v>122000</v>
      </c>
      <c r="N17" s="132" t="s">
        <v>10</v>
      </c>
      <c r="O17" s="133">
        <f t="shared" ref="O17" si="6">B17</f>
        <v>2000</v>
      </c>
      <c r="P17" s="134" t="s">
        <v>3</v>
      </c>
      <c r="Q17" s="135">
        <f t="shared" ref="Q17" si="7">C17-I17</f>
        <v>61</v>
      </c>
      <c r="R17" s="137" t="s">
        <v>7</v>
      </c>
      <c r="S17" s="136">
        <f t="shared" si="2"/>
        <v>122000</v>
      </c>
      <c r="T17" s="13"/>
      <c r="U17" s="13"/>
    </row>
    <row r="18" spans="1:21" s="12" customFormat="1" ht="24.75" customHeight="1">
      <c r="A18" s="104" t="s">
        <v>25</v>
      </c>
      <c r="B18" s="7">
        <f>SUM(B16:B17)</f>
        <v>7920</v>
      </c>
      <c r="C18" s="125">
        <f>C16</f>
        <v>161</v>
      </c>
      <c r="D18" s="68">
        <f>SUM(D16:D17)</f>
        <v>1275120</v>
      </c>
      <c r="E18" s="158"/>
      <c r="F18" s="157"/>
      <c r="G18" s="100"/>
      <c r="H18" s="34"/>
      <c r="I18" s="66"/>
      <c r="J18" s="99"/>
      <c r="K18" s="7">
        <f>SUM(K16:K17)</f>
        <v>792000</v>
      </c>
      <c r="L18" s="7">
        <f>SUM(L16:L17)</f>
        <v>483120</v>
      </c>
      <c r="M18" s="7">
        <f>SUM(M16:M17)</f>
        <v>483120</v>
      </c>
      <c r="N18" s="138"/>
      <c r="O18" s="105"/>
      <c r="P18" s="105"/>
      <c r="Q18" s="105"/>
      <c r="R18" s="105"/>
      <c r="S18" s="106"/>
      <c r="T18" s="13"/>
      <c r="U18" s="13"/>
    </row>
    <row r="19" spans="1:21" s="12" customFormat="1" ht="20.25" customHeight="1">
      <c r="A19" s="14" t="s">
        <v>24</v>
      </c>
      <c r="B19" s="29">
        <v>22580</v>
      </c>
      <c r="C19" s="31">
        <v>17</v>
      </c>
      <c r="D19" s="31">
        <f>B19*C19</f>
        <v>383860</v>
      </c>
      <c r="E19" s="166" t="s">
        <v>6</v>
      </c>
      <c r="F19" s="166"/>
      <c r="G19" s="52">
        <v>5920</v>
      </c>
      <c r="H19" s="32" t="s">
        <v>3</v>
      </c>
      <c r="I19" s="54">
        <v>18</v>
      </c>
      <c r="J19" s="28" t="s">
        <v>33</v>
      </c>
      <c r="K19" s="31">
        <f>G19*I19</f>
        <v>106560</v>
      </c>
      <c r="L19" s="31">
        <v>0</v>
      </c>
      <c r="M19" s="31">
        <v>0</v>
      </c>
      <c r="N19" s="46"/>
      <c r="O19" s="47"/>
      <c r="P19" s="47"/>
      <c r="Q19" s="47"/>
      <c r="R19" s="47"/>
      <c r="S19" s="48"/>
      <c r="T19" s="13"/>
      <c r="U19" s="13"/>
    </row>
    <row r="20" spans="1:21" s="6" customFormat="1" ht="20.25" customHeight="1">
      <c r="A20" s="11"/>
      <c r="B20" s="10">
        <v>24250</v>
      </c>
      <c r="C20" s="10">
        <v>1</v>
      </c>
      <c r="D20" s="10">
        <f>B20*C20</f>
        <v>24250</v>
      </c>
      <c r="E20" s="167" t="s">
        <v>9</v>
      </c>
      <c r="F20" s="168"/>
      <c r="G20" s="53">
        <v>10000</v>
      </c>
      <c r="H20" s="33" t="s">
        <v>3</v>
      </c>
      <c r="I20" s="55">
        <v>18</v>
      </c>
      <c r="J20" s="102" t="s">
        <v>7</v>
      </c>
      <c r="K20" s="10">
        <f>G20*I20</f>
        <v>180000</v>
      </c>
      <c r="L20" s="10"/>
      <c r="M20" s="10"/>
      <c r="N20" s="41"/>
      <c r="O20" s="42"/>
      <c r="P20" s="42"/>
      <c r="Q20" s="42"/>
      <c r="R20" s="42"/>
      <c r="S20" s="49"/>
      <c r="T20" s="5"/>
      <c r="U20" s="5"/>
    </row>
    <row r="21" spans="1:21" s="6" customFormat="1" ht="20.25" customHeight="1">
      <c r="A21" s="11"/>
      <c r="B21" s="10"/>
      <c r="C21" s="10"/>
      <c r="D21" s="10"/>
      <c r="E21" s="139" t="s">
        <v>54</v>
      </c>
      <c r="F21" s="140"/>
      <c r="G21" s="53">
        <v>6660</v>
      </c>
      <c r="H21" s="33" t="s">
        <v>53</v>
      </c>
      <c r="I21" s="55">
        <v>17</v>
      </c>
      <c r="J21" s="140" t="s">
        <v>52</v>
      </c>
      <c r="K21" s="10">
        <f>G21*I21</f>
        <v>113220</v>
      </c>
      <c r="L21" s="10"/>
      <c r="M21" s="10"/>
      <c r="N21" s="41"/>
      <c r="O21" s="42"/>
      <c r="P21" s="42"/>
      <c r="Q21" s="42"/>
      <c r="R21" s="42"/>
      <c r="S21" s="49"/>
      <c r="T21" s="5"/>
      <c r="U21" s="5"/>
    </row>
    <row r="22" spans="1:21" s="6" customFormat="1" ht="20.25" customHeight="1">
      <c r="A22" s="11"/>
      <c r="B22" s="10"/>
      <c r="C22" s="10"/>
      <c r="D22" s="10"/>
      <c r="E22" s="141" t="s">
        <v>57</v>
      </c>
      <c r="F22" s="142"/>
      <c r="G22" s="53">
        <v>8330</v>
      </c>
      <c r="H22" s="33" t="s">
        <v>55</v>
      </c>
      <c r="I22" s="55">
        <v>1</v>
      </c>
      <c r="J22" s="142" t="s">
        <v>56</v>
      </c>
      <c r="K22" s="10">
        <f>G22*I22</f>
        <v>8330</v>
      </c>
      <c r="L22" s="10"/>
      <c r="M22" s="10"/>
      <c r="N22" s="41"/>
      <c r="O22" s="42"/>
      <c r="P22" s="42"/>
      <c r="Q22" s="42"/>
      <c r="R22" s="42"/>
      <c r="S22" s="49"/>
      <c r="T22" s="5"/>
      <c r="U22" s="5"/>
    </row>
    <row r="23" spans="1:21" s="4" customFormat="1" ht="24.75" customHeight="1">
      <c r="A23" s="9" t="s">
        <v>25</v>
      </c>
      <c r="B23" s="8">
        <f>SUM(B19:B20)</f>
        <v>46830</v>
      </c>
      <c r="C23" s="8">
        <f>SUM(C19:C20)</f>
        <v>18</v>
      </c>
      <c r="D23" s="8">
        <f>SUM(D19:D20)</f>
        <v>408110</v>
      </c>
      <c r="E23" s="158" t="s">
        <v>25</v>
      </c>
      <c r="F23" s="157"/>
      <c r="G23" s="100">
        <f>SUM(G19:G20)</f>
        <v>15920</v>
      </c>
      <c r="H23" s="34"/>
      <c r="I23" s="101">
        <v>18</v>
      </c>
      <c r="J23" s="99"/>
      <c r="K23" s="7">
        <f>SUM(K19:K22)</f>
        <v>408110</v>
      </c>
      <c r="L23" s="7">
        <v>0</v>
      </c>
      <c r="M23" s="7">
        <v>0</v>
      </c>
      <c r="N23" s="43"/>
      <c r="O23" s="44"/>
      <c r="P23" s="44"/>
      <c r="Q23" s="44"/>
      <c r="R23" s="44"/>
      <c r="S23" s="45"/>
      <c r="T23" s="5"/>
      <c r="U23" s="5"/>
    </row>
    <row r="24" spans="1:21" s="4" customFormat="1" ht="24.75" customHeight="1">
      <c r="A24" s="156" t="s">
        <v>29</v>
      </c>
      <c r="B24" s="157"/>
      <c r="C24" s="7">
        <f>C18+C23</f>
        <v>179</v>
      </c>
      <c r="D24" s="7">
        <f>D18+D23</f>
        <v>1683230</v>
      </c>
      <c r="E24" s="158" t="s">
        <v>29</v>
      </c>
      <c r="F24" s="159"/>
      <c r="G24" s="157"/>
      <c r="H24" s="63"/>
      <c r="I24" s="101">
        <f>I18+I23</f>
        <v>18</v>
      </c>
      <c r="J24" s="63"/>
      <c r="K24" s="7">
        <f>K18+K23</f>
        <v>1200110</v>
      </c>
      <c r="L24" s="7">
        <f>L18+L23</f>
        <v>483120</v>
      </c>
      <c r="M24" s="7">
        <f>M18+M23</f>
        <v>483120</v>
      </c>
      <c r="N24" s="43"/>
      <c r="O24" s="44"/>
      <c r="P24" s="44"/>
      <c r="Q24" s="44"/>
      <c r="R24" s="44"/>
      <c r="S24" s="45"/>
      <c r="T24" s="5"/>
      <c r="U24" s="5"/>
    </row>
    <row r="25" spans="1:21" s="4" customFormat="1" ht="18" customHeight="1">
      <c r="A25" s="4" t="s">
        <v>15</v>
      </c>
      <c r="D25" s="6"/>
      <c r="L25" s="6"/>
      <c r="M25" s="6"/>
      <c r="N25" s="37"/>
      <c r="O25" s="37"/>
      <c r="P25" s="37"/>
      <c r="Q25" s="37"/>
      <c r="R25" s="37"/>
      <c r="S25" s="38"/>
      <c r="T25" s="5"/>
      <c r="U25" s="5"/>
    </row>
    <row r="26" spans="1:21" ht="24" customHeight="1">
      <c r="A26" s="4" t="s">
        <v>0</v>
      </c>
    </row>
    <row r="27" spans="1:21" ht="18.75" customHeight="1">
      <c r="E27" s="4"/>
    </row>
  </sheetData>
  <mergeCells count="22">
    <mergeCell ref="N14:S15"/>
    <mergeCell ref="E15:F15"/>
    <mergeCell ref="G15:J15"/>
    <mergeCell ref="A1:S1"/>
    <mergeCell ref="F5:G5"/>
    <mergeCell ref="F6:G6"/>
    <mergeCell ref="K6:L6"/>
    <mergeCell ref="K7:L7"/>
    <mergeCell ref="K8:L8"/>
    <mergeCell ref="A14:A15"/>
    <mergeCell ref="B14:D14"/>
    <mergeCell ref="E14:K14"/>
    <mergeCell ref="L14:L15"/>
    <mergeCell ref="M14:M15"/>
    <mergeCell ref="A24:B24"/>
    <mergeCell ref="E24:G24"/>
    <mergeCell ref="E16:F16"/>
    <mergeCell ref="E18:F18"/>
    <mergeCell ref="E19:F19"/>
    <mergeCell ref="E20:F20"/>
    <mergeCell ref="E23:F23"/>
    <mergeCell ref="E17:F17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6"/>
  <sheetViews>
    <sheetView showGridLines="0" showWhiteSpace="0" view="pageLayout" topLeftCell="A13" zoomScale="115" zoomScaleNormal="96" zoomScaleSheetLayoutView="75" zoomScalePageLayoutView="115" workbookViewId="0">
      <selection sqref="A1:S1"/>
    </sheetView>
  </sheetViews>
  <sheetFormatPr defaultColWidth="9.140625" defaultRowHeight="22.5" customHeight="1"/>
  <cols>
    <col min="1" max="1" width="21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5.140625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0" customWidth="1"/>
    <col min="15" max="15" width="8.28515625" style="50" customWidth="1"/>
    <col min="16" max="16" width="3.28515625" style="50" customWidth="1"/>
    <col min="17" max="17" width="5.28515625" style="50" customWidth="1"/>
    <col min="18" max="18" width="3.28515625" style="50" customWidth="1"/>
    <col min="19" max="19" width="15.5703125" style="51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170" t="s">
        <v>47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spans="1:21" s="24" customFormat="1" ht="17.100000000000001" customHeight="1">
      <c r="L2" s="26"/>
      <c r="M2" s="26"/>
      <c r="N2" s="35"/>
      <c r="O2" s="35"/>
      <c r="P2" s="35"/>
      <c r="Q2" s="35"/>
      <c r="R2" s="35"/>
      <c r="S2" s="36"/>
      <c r="T2" s="25"/>
      <c r="U2" s="25"/>
    </row>
    <row r="3" spans="1:21" s="18" customFormat="1" ht="17.100000000000001" customHeight="1">
      <c r="A3" s="21" t="s">
        <v>58</v>
      </c>
      <c r="K3" s="23"/>
      <c r="L3" s="22"/>
      <c r="M3" s="22"/>
      <c r="N3" s="37"/>
      <c r="O3" s="37"/>
      <c r="P3" s="37"/>
      <c r="Q3" s="37"/>
      <c r="R3" s="37"/>
      <c r="S3" s="38"/>
      <c r="T3" s="19"/>
      <c r="U3" s="19"/>
    </row>
    <row r="4" spans="1:21" s="18" customFormat="1" ht="17.100000000000001" customHeight="1">
      <c r="A4" s="21" t="s">
        <v>61</v>
      </c>
      <c r="B4" s="21"/>
      <c r="L4" s="20"/>
      <c r="M4" s="20"/>
      <c r="N4" s="39"/>
      <c r="O4" s="39"/>
      <c r="P4" s="39"/>
      <c r="Q4" s="39"/>
      <c r="R4" s="39"/>
      <c r="S4" s="38"/>
      <c r="T4" s="19"/>
      <c r="U4" s="19"/>
    </row>
    <row r="5" spans="1:21" s="18" customFormat="1" ht="17.100000000000001" customHeight="1">
      <c r="A5" s="61" t="s">
        <v>16</v>
      </c>
      <c r="B5" s="56">
        <f>D5</f>
        <v>152</v>
      </c>
      <c r="C5" s="64" t="s">
        <v>32</v>
      </c>
      <c r="D5" s="143">
        <f>I16</f>
        <v>152</v>
      </c>
      <c r="E5" s="64" t="s">
        <v>38</v>
      </c>
      <c r="F5" s="169"/>
      <c r="G5" s="169"/>
      <c r="H5" s="65"/>
      <c r="M5" s="39"/>
      <c r="S5" s="38"/>
      <c r="T5" s="19"/>
      <c r="U5" s="19"/>
    </row>
    <row r="6" spans="1:21" s="18" customFormat="1" ht="17.100000000000001" customHeight="1">
      <c r="A6" s="67" t="s">
        <v>23</v>
      </c>
      <c r="B6" s="56">
        <f>D6</f>
        <v>9</v>
      </c>
      <c r="C6" s="56" t="s">
        <v>21</v>
      </c>
      <c r="D6" s="143">
        <f>Q16</f>
        <v>9</v>
      </c>
      <c r="E6" s="64" t="s">
        <v>38</v>
      </c>
      <c r="F6" s="169"/>
      <c r="G6" s="169"/>
      <c r="J6" s="143"/>
      <c r="K6" s="169"/>
      <c r="L6" s="169"/>
      <c r="M6" s="56"/>
      <c r="N6" s="56"/>
      <c r="O6" s="57"/>
      <c r="S6" s="38"/>
      <c r="T6" s="19"/>
      <c r="U6" s="19"/>
    </row>
    <row r="7" spans="1:21" s="18" customFormat="1" ht="17.100000000000001" customHeight="1">
      <c r="A7" s="67" t="s">
        <v>34</v>
      </c>
      <c r="B7" s="56">
        <f>D8</f>
        <v>161</v>
      </c>
      <c r="D7" s="58"/>
      <c r="H7" s="21"/>
      <c r="K7" s="171"/>
      <c r="L7" s="171"/>
      <c r="M7" s="56"/>
      <c r="N7" s="56"/>
      <c r="O7" s="57"/>
      <c r="S7" s="38"/>
      <c r="T7" s="19"/>
      <c r="U7" s="19"/>
    </row>
    <row r="8" spans="1:21" s="18" customFormat="1" ht="17.100000000000001" customHeight="1">
      <c r="A8" s="67" t="s">
        <v>14</v>
      </c>
      <c r="C8" s="59" t="s">
        <v>17</v>
      </c>
      <c r="D8" s="56">
        <f>C16</f>
        <v>161</v>
      </c>
      <c r="E8" s="60"/>
      <c r="G8" s="56"/>
      <c r="H8" s="65"/>
      <c r="J8" s="143"/>
      <c r="K8" s="169"/>
      <c r="L8" s="169"/>
      <c r="M8" s="56"/>
      <c r="N8" s="56"/>
      <c r="O8" s="57"/>
      <c r="S8" s="38"/>
      <c r="T8" s="19"/>
      <c r="U8" s="19"/>
    </row>
    <row r="9" spans="1:21" s="18" customFormat="1" ht="17.100000000000001" customHeight="1">
      <c r="A9" s="21" t="s">
        <v>43</v>
      </c>
      <c r="L9" s="20"/>
      <c r="M9" s="20"/>
      <c r="N9" s="39"/>
      <c r="O9" s="39"/>
      <c r="P9" s="39"/>
      <c r="Q9" s="39"/>
      <c r="R9" s="39"/>
      <c r="S9" s="38"/>
      <c r="T9" s="19"/>
      <c r="U9" s="19"/>
    </row>
    <row r="10" spans="1:21" s="18" customFormat="1" ht="17.100000000000001" customHeight="1">
      <c r="A10" s="21" t="s">
        <v>40</v>
      </c>
      <c r="B10" s="67"/>
      <c r="L10" s="20"/>
      <c r="M10" s="20"/>
      <c r="N10" s="39"/>
      <c r="O10" s="39"/>
      <c r="P10" s="39"/>
      <c r="Q10" s="39"/>
      <c r="R10" s="39"/>
      <c r="S10" s="38"/>
      <c r="T10" s="19"/>
      <c r="U10" s="19"/>
    </row>
    <row r="11" spans="1:21" s="18" customFormat="1" ht="17.100000000000001" customHeight="1">
      <c r="A11" s="21" t="s">
        <v>20</v>
      </c>
      <c r="L11" s="65"/>
      <c r="M11" s="20"/>
      <c r="N11" s="39"/>
      <c r="O11" s="39"/>
      <c r="P11" s="39"/>
      <c r="Q11" s="39"/>
      <c r="R11" s="39"/>
      <c r="S11" s="38"/>
      <c r="T11" s="19"/>
      <c r="U11" s="19"/>
    </row>
    <row r="12" spans="1:21" s="18" customFormat="1" ht="17.100000000000001" customHeight="1">
      <c r="A12" s="21" t="s">
        <v>31</v>
      </c>
      <c r="L12" s="20"/>
      <c r="M12" s="20"/>
      <c r="N12" s="39"/>
      <c r="O12" s="39"/>
      <c r="P12" s="39"/>
      <c r="Q12" s="39"/>
      <c r="R12" s="39"/>
      <c r="S12" s="38"/>
      <c r="T12" s="19"/>
      <c r="U12" s="19"/>
    </row>
    <row r="13" spans="1:21" s="18" customFormat="1" ht="17.100000000000001" customHeight="1">
      <c r="A13" s="21" t="s">
        <v>26</v>
      </c>
      <c r="L13" s="20"/>
      <c r="M13" s="20"/>
      <c r="N13" s="39"/>
      <c r="O13" s="39"/>
      <c r="P13" s="39"/>
      <c r="Q13" s="39"/>
      <c r="R13" s="39"/>
      <c r="S13" s="40" t="s">
        <v>2</v>
      </c>
      <c r="T13" s="19"/>
      <c r="U13" s="19"/>
    </row>
    <row r="14" spans="1:21" s="15" customFormat="1" ht="20.25" customHeight="1">
      <c r="A14" s="160" t="s">
        <v>12</v>
      </c>
      <c r="B14" s="162" t="s">
        <v>18</v>
      </c>
      <c r="C14" s="162"/>
      <c r="D14" s="162"/>
      <c r="E14" s="163" t="s">
        <v>1</v>
      </c>
      <c r="F14" s="163"/>
      <c r="G14" s="163"/>
      <c r="H14" s="163"/>
      <c r="I14" s="163"/>
      <c r="J14" s="163"/>
      <c r="K14" s="163"/>
      <c r="L14" s="172" t="s">
        <v>8</v>
      </c>
      <c r="M14" s="172" t="s">
        <v>5</v>
      </c>
      <c r="N14" s="174" t="s">
        <v>4</v>
      </c>
      <c r="O14" s="175"/>
      <c r="P14" s="175"/>
      <c r="Q14" s="175"/>
      <c r="R14" s="175"/>
      <c r="S14" s="176"/>
      <c r="T14" s="5"/>
      <c r="U14" s="5"/>
    </row>
    <row r="15" spans="1:21" s="15" customFormat="1" ht="20.25" customHeight="1">
      <c r="A15" s="185"/>
      <c r="B15" s="17" t="s">
        <v>22</v>
      </c>
      <c r="C15" s="16" t="s">
        <v>13</v>
      </c>
      <c r="D15" s="27" t="s">
        <v>11</v>
      </c>
      <c r="E15" s="180" t="s">
        <v>30</v>
      </c>
      <c r="F15" s="181"/>
      <c r="G15" s="182" t="s">
        <v>19</v>
      </c>
      <c r="H15" s="183"/>
      <c r="I15" s="183"/>
      <c r="J15" s="184"/>
      <c r="K15" s="16" t="s">
        <v>27</v>
      </c>
      <c r="L15" s="173"/>
      <c r="M15" s="173"/>
      <c r="N15" s="177"/>
      <c r="O15" s="178"/>
      <c r="P15" s="178"/>
      <c r="Q15" s="178"/>
      <c r="R15" s="178"/>
      <c r="S15" s="179"/>
      <c r="T15" s="5"/>
      <c r="U15" s="5"/>
    </row>
    <row r="16" spans="1:21" s="12" customFormat="1" ht="24" customHeight="1">
      <c r="A16" s="96" t="s">
        <v>28</v>
      </c>
      <c r="B16" s="70">
        <v>5900</v>
      </c>
      <c r="C16" s="71">
        <v>161</v>
      </c>
      <c r="D16" s="72">
        <f>B16*C16</f>
        <v>949900</v>
      </c>
      <c r="E16" s="186" t="s">
        <v>28</v>
      </c>
      <c r="F16" s="187"/>
      <c r="G16" s="73">
        <f t="shared" ref="G16:G17" si="0">B16</f>
        <v>5900</v>
      </c>
      <c r="H16" s="74" t="s">
        <v>3</v>
      </c>
      <c r="I16" s="75">
        <v>152</v>
      </c>
      <c r="J16" s="76"/>
      <c r="K16" s="77">
        <f t="shared" ref="K16:K17" si="1">G16*I16</f>
        <v>896800</v>
      </c>
      <c r="L16" s="72">
        <f>D16-K16</f>
        <v>53100</v>
      </c>
      <c r="M16" s="72">
        <f>L16</f>
        <v>53100</v>
      </c>
      <c r="N16" s="78" t="s">
        <v>10</v>
      </c>
      <c r="O16" s="79">
        <f>B16</f>
        <v>5900</v>
      </c>
      <c r="P16" s="80" t="s">
        <v>3</v>
      </c>
      <c r="Q16" s="81">
        <f>C16-I16</f>
        <v>9</v>
      </c>
      <c r="R16" s="82" t="s">
        <v>7</v>
      </c>
      <c r="S16" s="83">
        <f t="shared" ref="S16" si="2">O16*Q16</f>
        <v>53100</v>
      </c>
      <c r="T16" s="13"/>
      <c r="U16" s="13"/>
    </row>
    <row r="17" spans="1:21" s="12" customFormat="1" ht="24" customHeight="1">
      <c r="A17" s="116" t="s">
        <v>59</v>
      </c>
      <c r="B17" s="113">
        <v>2500</v>
      </c>
      <c r="C17" s="114">
        <v>161</v>
      </c>
      <c r="D17" s="126">
        <f t="shared" ref="D17" si="3">B17*C17</f>
        <v>402500</v>
      </c>
      <c r="E17" s="190" t="s">
        <v>62</v>
      </c>
      <c r="F17" s="191"/>
      <c r="G17" s="117">
        <f t="shared" si="0"/>
        <v>2500</v>
      </c>
      <c r="H17" s="107" t="s">
        <v>3</v>
      </c>
      <c r="I17" s="108">
        <v>161</v>
      </c>
      <c r="J17" s="115"/>
      <c r="K17" s="118">
        <f t="shared" si="1"/>
        <v>402500</v>
      </c>
      <c r="L17" s="119">
        <v>0</v>
      </c>
      <c r="M17" s="119">
        <f t="shared" ref="M17" si="4">L17</f>
        <v>0</v>
      </c>
      <c r="N17" s="192" t="s">
        <v>60</v>
      </c>
      <c r="O17" s="193"/>
      <c r="P17" s="193"/>
      <c r="Q17" s="193"/>
      <c r="R17" s="193"/>
      <c r="S17" s="194"/>
      <c r="T17" s="13"/>
      <c r="U17" s="13"/>
    </row>
    <row r="18" spans="1:21" s="12" customFormat="1" ht="24.75" customHeight="1">
      <c r="A18" s="104" t="s">
        <v>25</v>
      </c>
      <c r="B18" s="7">
        <f>SUM(B16:B17)</f>
        <v>8400</v>
      </c>
      <c r="C18" s="125">
        <f>C16</f>
        <v>161</v>
      </c>
      <c r="D18" s="68">
        <f>SUM(D16:D17)</f>
        <v>1352400</v>
      </c>
      <c r="E18" s="158"/>
      <c r="F18" s="157"/>
      <c r="G18" s="145"/>
      <c r="H18" s="34"/>
      <c r="I18" s="66"/>
      <c r="J18" s="144"/>
      <c r="K18" s="7">
        <f>SUM(K16:K17)</f>
        <v>1299300</v>
      </c>
      <c r="L18" s="7">
        <f>SUM(L16:L17)</f>
        <v>53100</v>
      </c>
      <c r="M18" s="7">
        <f>SUM(M16:M17)</f>
        <v>53100</v>
      </c>
      <c r="N18" s="138"/>
      <c r="O18" s="105"/>
      <c r="P18" s="105"/>
      <c r="Q18" s="105"/>
      <c r="R18" s="105"/>
      <c r="S18" s="106"/>
      <c r="T18" s="13"/>
      <c r="U18" s="13"/>
    </row>
    <row r="19" spans="1:21" s="12" customFormat="1" ht="20.25" customHeight="1">
      <c r="A19" s="14" t="s">
        <v>24</v>
      </c>
      <c r="B19" s="29">
        <f>G19+G20+G21</f>
        <v>19900</v>
      </c>
      <c r="C19" s="31">
        <v>18</v>
      </c>
      <c r="D19" s="31">
        <f>B19*C19</f>
        <v>358200</v>
      </c>
      <c r="E19" s="166" t="s">
        <v>6</v>
      </c>
      <c r="F19" s="166"/>
      <c r="G19" s="52">
        <v>5900</v>
      </c>
      <c r="H19" s="32" t="s">
        <v>3</v>
      </c>
      <c r="I19" s="54">
        <v>18</v>
      </c>
      <c r="J19" s="28" t="s">
        <v>33</v>
      </c>
      <c r="K19" s="31">
        <f>G19*I19</f>
        <v>106200</v>
      </c>
      <c r="L19" s="31">
        <v>0</v>
      </c>
      <c r="M19" s="31">
        <v>0</v>
      </c>
      <c r="N19" s="46"/>
      <c r="O19" s="47"/>
      <c r="P19" s="47"/>
      <c r="Q19" s="47"/>
      <c r="R19" s="47"/>
      <c r="S19" s="48"/>
      <c r="T19" s="13"/>
      <c r="U19" s="13"/>
    </row>
    <row r="20" spans="1:21" s="6" customFormat="1" ht="20.25" customHeight="1">
      <c r="A20" s="11"/>
      <c r="B20" s="10"/>
      <c r="C20" s="10"/>
      <c r="D20" s="10"/>
      <c r="E20" s="167" t="s">
        <v>9</v>
      </c>
      <c r="F20" s="168"/>
      <c r="G20" s="53">
        <v>10000</v>
      </c>
      <c r="H20" s="33" t="s">
        <v>3</v>
      </c>
      <c r="I20" s="55">
        <v>18</v>
      </c>
      <c r="J20" s="148" t="s">
        <v>7</v>
      </c>
      <c r="K20" s="10">
        <f>G20*I20</f>
        <v>180000</v>
      </c>
      <c r="L20" s="10"/>
      <c r="M20" s="10"/>
      <c r="N20" s="41"/>
      <c r="O20" s="42"/>
      <c r="P20" s="42"/>
      <c r="Q20" s="42"/>
      <c r="R20" s="42"/>
      <c r="S20" s="49"/>
      <c r="T20" s="5"/>
      <c r="U20" s="5"/>
    </row>
    <row r="21" spans="1:21" s="6" customFormat="1" ht="20.25" customHeight="1">
      <c r="A21" s="11"/>
      <c r="B21" s="10"/>
      <c r="C21" s="10"/>
      <c r="D21" s="10"/>
      <c r="E21" s="147" t="s">
        <v>54</v>
      </c>
      <c r="F21" s="148"/>
      <c r="G21" s="53">
        <v>4000</v>
      </c>
      <c r="H21" s="33" t="s">
        <v>53</v>
      </c>
      <c r="I21" s="55">
        <v>18</v>
      </c>
      <c r="J21" s="148" t="s">
        <v>33</v>
      </c>
      <c r="K21" s="10">
        <f>G21*I21</f>
        <v>72000</v>
      </c>
      <c r="L21" s="10"/>
      <c r="M21" s="10"/>
      <c r="N21" s="41"/>
      <c r="O21" s="42"/>
      <c r="P21" s="42"/>
      <c r="Q21" s="42"/>
      <c r="R21" s="42"/>
      <c r="S21" s="49"/>
      <c r="T21" s="5"/>
      <c r="U21" s="5"/>
    </row>
    <row r="22" spans="1:21" s="4" customFormat="1" ht="24.75" customHeight="1">
      <c r="A22" s="9" t="s">
        <v>25</v>
      </c>
      <c r="B22" s="8">
        <f>SUM(B19:B21)</f>
        <v>19900</v>
      </c>
      <c r="C22" s="8">
        <f>SUM(C19:C20)</f>
        <v>18</v>
      </c>
      <c r="D22" s="8">
        <f>SUM(D19:D21)</f>
        <v>358200</v>
      </c>
      <c r="E22" s="158" t="s">
        <v>25</v>
      </c>
      <c r="F22" s="157"/>
      <c r="G22" s="145">
        <f>SUM(G19:G21)</f>
        <v>19900</v>
      </c>
      <c r="H22" s="34"/>
      <c r="I22" s="146">
        <v>18</v>
      </c>
      <c r="J22" s="144"/>
      <c r="K22" s="7">
        <f>SUM(K19:K21)</f>
        <v>358200</v>
      </c>
      <c r="L22" s="7">
        <v>0</v>
      </c>
      <c r="M22" s="7">
        <v>0</v>
      </c>
      <c r="N22" s="43"/>
      <c r="O22" s="44"/>
      <c r="P22" s="44"/>
      <c r="Q22" s="44"/>
      <c r="R22" s="44"/>
      <c r="S22" s="45"/>
      <c r="T22" s="5"/>
      <c r="U22" s="5"/>
    </row>
    <row r="23" spans="1:21" s="4" customFormat="1" ht="24.75" customHeight="1">
      <c r="A23" s="156" t="s">
        <v>29</v>
      </c>
      <c r="B23" s="157"/>
      <c r="C23" s="7">
        <f>C18+C22</f>
        <v>179</v>
      </c>
      <c r="D23" s="7">
        <f>D18+D22</f>
        <v>1710600</v>
      </c>
      <c r="E23" s="158" t="s">
        <v>29</v>
      </c>
      <c r="F23" s="159"/>
      <c r="G23" s="157"/>
      <c r="H23" s="63"/>
      <c r="I23" s="146"/>
      <c r="J23" s="63"/>
      <c r="K23" s="7">
        <f>K18+K22</f>
        <v>1657500</v>
      </c>
      <c r="L23" s="7">
        <f>L18+L22</f>
        <v>53100</v>
      </c>
      <c r="M23" s="7">
        <f>M18+M22</f>
        <v>53100</v>
      </c>
      <c r="N23" s="43"/>
      <c r="O23" s="44"/>
      <c r="P23" s="44"/>
      <c r="Q23" s="44"/>
      <c r="R23" s="44"/>
      <c r="S23" s="45"/>
      <c r="T23" s="5"/>
      <c r="U23" s="5"/>
    </row>
    <row r="24" spans="1:21" s="4" customFormat="1" ht="18" customHeight="1">
      <c r="A24" s="4" t="s">
        <v>15</v>
      </c>
      <c r="D24" s="6"/>
      <c r="L24" s="6"/>
      <c r="M24" s="6"/>
      <c r="N24" s="37"/>
      <c r="O24" s="37"/>
      <c r="P24" s="37"/>
      <c r="Q24" s="37"/>
      <c r="R24" s="37"/>
      <c r="S24" s="38"/>
      <c r="T24" s="5"/>
      <c r="U24" s="5"/>
    </row>
    <row r="25" spans="1:21" ht="24" customHeight="1">
      <c r="A25" s="4" t="s">
        <v>0</v>
      </c>
    </row>
    <row r="26" spans="1:21" ht="18.75" customHeight="1">
      <c r="E26" s="4"/>
    </row>
  </sheetData>
  <mergeCells count="23">
    <mergeCell ref="A23:B23"/>
    <mergeCell ref="E23:G23"/>
    <mergeCell ref="N17:S17"/>
    <mergeCell ref="E16:F16"/>
    <mergeCell ref="E17:F17"/>
    <mergeCell ref="E18:F18"/>
    <mergeCell ref="E19:F19"/>
    <mergeCell ref="E20:F20"/>
    <mergeCell ref="E22:F22"/>
    <mergeCell ref="N14:S15"/>
    <mergeCell ref="E15:F15"/>
    <mergeCell ref="G15:J15"/>
    <mergeCell ref="A1:S1"/>
    <mergeCell ref="F5:G5"/>
    <mergeCell ref="F6:G6"/>
    <mergeCell ref="K6:L6"/>
    <mergeCell ref="K7:L7"/>
    <mergeCell ref="K8:L8"/>
    <mergeCell ref="A14:A15"/>
    <mergeCell ref="B14:D14"/>
    <mergeCell ref="E14:K14"/>
    <mergeCell ref="L14:L15"/>
    <mergeCell ref="M14:M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7"/>
  <sheetViews>
    <sheetView showGridLines="0" tabSelected="1" showWhiteSpace="0" view="pageLayout" zoomScale="115" zoomScaleNormal="96" zoomScaleSheetLayoutView="75" zoomScalePageLayoutView="115" workbookViewId="0">
      <selection sqref="A1:S1"/>
    </sheetView>
  </sheetViews>
  <sheetFormatPr defaultColWidth="9.140625" defaultRowHeight="22.5" customHeight="1"/>
  <cols>
    <col min="1" max="1" width="21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5.140625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0" customWidth="1"/>
    <col min="15" max="15" width="8.28515625" style="50" customWidth="1"/>
    <col min="16" max="16" width="3.28515625" style="50" customWidth="1"/>
    <col min="17" max="17" width="5.28515625" style="50" customWidth="1"/>
    <col min="18" max="18" width="3.28515625" style="50" customWidth="1"/>
    <col min="19" max="19" width="15.5703125" style="51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170" t="s">
        <v>63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spans="1:21" s="24" customFormat="1" ht="17.100000000000001" customHeight="1">
      <c r="L2" s="26"/>
      <c r="M2" s="26"/>
      <c r="N2" s="35"/>
      <c r="O2" s="35"/>
      <c r="P2" s="35"/>
      <c r="Q2" s="35"/>
      <c r="R2" s="35"/>
      <c r="S2" s="36"/>
      <c r="T2" s="25"/>
      <c r="U2" s="25"/>
    </row>
    <row r="3" spans="1:21" s="18" customFormat="1" ht="17.100000000000001" customHeight="1">
      <c r="A3" s="21" t="s">
        <v>64</v>
      </c>
      <c r="K3" s="23"/>
      <c r="L3" s="22"/>
      <c r="M3" s="22"/>
      <c r="N3" s="37"/>
      <c r="O3" s="37"/>
      <c r="P3" s="37"/>
      <c r="Q3" s="37"/>
      <c r="R3" s="37"/>
      <c r="S3" s="38"/>
      <c r="T3" s="19"/>
      <c r="U3" s="19"/>
    </row>
    <row r="4" spans="1:21" s="18" customFormat="1" ht="17.100000000000001" customHeight="1">
      <c r="A4" s="21" t="s">
        <v>65</v>
      </c>
      <c r="B4" s="21"/>
      <c r="L4" s="20"/>
      <c r="M4" s="20"/>
      <c r="N4" s="39"/>
      <c r="O4" s="39"/>
      <c r="P4" s="39"/>
      <c r="Q4" s="39"/>
      <c r="R4" s="39"/>
      <c r="S4" s="38"/>
      <c r="T4" s="19"/>
      <c r="U4" s="19"/>
    </row>
    <row r="5" spans="1:21" s="18" customFormat="1" ht="17.100000000000001" customHeight="1">
      <c r="A5" s="61" t="s">
        <v>16</v>
      </c>
      <c r="B5" s="56">
        <f>D5</f>
        <v>148</v>
      </c>
      <c r="C5" s="64" t="s">
        <v>32</v>
      </c>
      <c r="D5" s="149">
        <f>I16</f>
        <v>148</v>
      </c>
      <c r="E5" s="64" t="s">
        <v>38</v>
      </c>
      <c r="F5" s="169"/>
      <c r="G5" s="169"/>
      <c r="H5" s="65"/>
      <c r="M5" s="39"/>
      <c r="S5" s="38"/>
      <c r="T5" s="19"/>
      <c r="U5" s="19"/>
    </row>
    <row r="6" spans="1:21" s="18" customFormat="1" ht="17.100000000000001" customHeight="1">
      <c r="A6" s="67" t="s">
        <v>23</v>
      </c>
      <c r="B6" s="56">
        <f>D6</f>
        <v>11</v>
      </c>
      <c r="C6" s="56" t="s">
        <v>21</v>
      </c>
      <c r="D6" s="149">
        <f>Q16</f>
        <v>11</v>
      </c>
      <c r="E6" s="64" t="s">
        <v>38</v>
      </c>
      <c r="F6" s="169"/>
      <c r="G6" s="169"/>
      <c r="J6" s="149"/>
      <c r="K6" s="169"/>
      <c r="L6" s="169"/>
      <c r="M6" s="56"/>
      <c r="N6" s="56"/>
      <c r="O6" s="57"/>
      <c r="S6" s="38"/>
      <c r="T6" s="19"/>
      <c r="U6" s="19"/>
    </row>
    <row r="7" spans="1:21" s="18" customFormat="1" ht="17.100000000000001" customHeight="1">
      <c r="A7" s="67" t="s">
        <v>34</v>
      </c>
      <c r="B7" s="56">
        <f>D8</f>
        <v>159</v>
      </c>
      <c r="D7" s="58"/>
      <c r="H7" s="21"/>
      <c r="K7" s="171"/>
      <c r="L7" s="171"/>
      <c r="M7" s="56"/>
      <c r="N7" s="56"/>
      <c r="O7" s="57"/>
      <c r="S7" s="38"/>
      <c r="T7" s="19"/>
      <c r="U7" s="19"/>
    </row>
    <row r="8" spans="1:21" s="18" customFormat="1" ht="17.100000000000001" customHeight="1">
      <c r="A8" s="67" t="s">
        <v>14</v>
      </c>
      <c r="C8" s="59" t="s">
        <v>17</v>
      </c>
      <c r="D8" s="56">
        <f>C16</f>
        <v>159</v>
      </c>
      <c r="E8" s="60"/>
      <c r="G8" s="56"/>
      <c r="H8" s="65"/>
      <c r="J8" s="149"/>
      <c r="K8" s="169"/>
      <c r="L8" s="169"/>
      <c r="M8" s="56"/>
      <c r="N8" s="56"/>
      <c r="O8" s="57"/>
      <c r="S8" s="38"/>
      <c r="T8" s="19"/>
      <c r="U8" s="19"/>
    </row>
    <row r="9" spans="1:21" s="18" customFormat="1" ht="17.100000000000001" customHeight="1">
      <c r="A9" s="21" t="s">
        <v>39</v>
      </c>
      <c r="L9" s="20"/>
      <c r="M9" s="20"/>
      <c r="N9" s="39"/>
      <c r="O9" s="39"/>
      <c r="P9" s="39"/>
      <c r="Q9" s="39"/>
      <c r="R9" s="39"/>
      <c r="S9" s="38"/>
      <c r="T9" s="19"/>
      <c r="U9" s="19"/>
    </row>
    <row r="10" spans="1:21" s="18" customFormat="1" ht="17.100000000000001" customHeight="1">
      <c r="A10" s="21" t="s">
        <v>40</v>
      </c>
      <c r="B10" s="67"/>
      <c r="L10" s="20"/>
      <c r="M10" s="20"/>
      <c r="N10" s="39"/>
      <c r="O10" s="39"/>
      <c r="P10" s="39"/>
      <c r="Q10" s="39"/>
      <c r="R10" s="39"/>
      <c r="S10" s="38"/>
      <c r="T10" s="19"/>
      <c r="U10" s="19"/>
    </row>
    <row r="11" spans="1:21" s="18" customFormat="1" ht="17.100000000000001" customHeight="1">
      <c r="A11" s="21" t="s">
        <v>20</v>
      </c>
      <c r="L11" s="65"/>
      <c r="M11" s="20"/>
      <c r="N11" s="39"/>
      <c r="O11" s="39"/>
      <c r="P11" s="39"/>
      <c r="Q11" s="39"/>
      <c r="R11" s="39"/>
      <c r="S11" s="38"/>
      <c r="T11" s="19"/>
      <c r="U11" s="19"/>
    </row>
    <row r="12" spans="1:21" s="18" customFormat="1" ht="17.100000000000001" customHeight="1">
      <c r="A12" s="21" t="s">
        <v>31</v>
      </c>
      <c r="L12" s="20"/>
      <c r="M12" s="20"/>
      <c r="N12" s="39"/>
      <c r="O12" s="39"/>
      <c r="P12" s="39"/>
      <c r="Q12" s="39"/>
      <c r="R12" s="39"/>
      <c r="S12" s="38"/>
      <c r="T12" s="19"/>
      <c r="U12" s="19"/>
    </row>
    <row r="13" spans="1:21" s="18" customFormat="1" ht="17.100000000000001" customHeight="1">
      <c r="A13" s="21" t="s">
        <v>26</v>
      </c>
      <c r="L13" s="20"/>
      <c r="M13" s="20"/>
      <c r="N13" s="39"/>
      <c r="O13" s="39"/>
      <c r="P13" s="39"/>
      <c r="Q13" s="39"/>
      <c r="R13" s="39"/>
      <c r="S13" s="40" t="s">
        <v>2</v>
      </c>
      <c r="T13" s="19"/>
      <c r="U13" s="19"/>
    </row>
    <row r="14" spans="1:21" s="15" customFormat="1" ht="20.25" customHeight="1">
      <c r="A14" s="160" t="s">
        <v>12</v>
      </c>
      <c r="B14" s="162" t="s">
        <v>18</v>
      </c>
      <c r="C14" s="162"/>
      <c r="D14" s="162"/>
      <c r="E14" s="163" t="s">
        <v>1</v>
      </c>
      <c r="F14" s="163"/>
      <c r="G14" s="163"/>
      <c r="H14" s="163"/>
      <c r="I14" s="163"/>
      <c r="J14" s="163"/>
      <c r="K14" s="163"/>
      <c r="L14" s="172" t="s">
        <v>8</v>
      </c>
      <c r="M14" s="172" t="s">
        <v>5</v>
      </c>
      <c r="N14" s="174" t="s">
        <v>4</v>
      </c>
      <c r="O14" s="175"/>
      <c r="P14" s="175"/>
      <c r="Q14" s="175"/>
      <c r="R14" s="175"/>
      <c r="S14" s="176"/>
      <c r="T14" s="5"/>
      <c r="U14" s="5"/>
    </row>
    <row r="15" spans="1:21" s="15" customFormat="1" ht="20.25" customHeight="1">
      <c r="A15" s="185"/>
      <c r="B15" s="17" t="s">
        <v>22</v>
      </c>
      <c r="C15" s="16" t="s">
        <v>13</v>
      </c>
      <c r="D15" s="27" t="s">
        <v>11</v>
      </c>
      <c r="E15" s="180" t="s">
        <v>30</v>
      </c>
      <c r="F15" s="181"/>
      <c r="G15" s="182" t="s">
        <v>19</v>
      </c>
      <c r="H15" s="183"/>
      <c r="I15" s="183"/>
      <c r="J15" s="184"/>
      <c r="K15" s="16" t="s">
        <v>27</v>
      </c>
      <c r="L15" s="173"/>
      <c r="M15" s="173"/>
      <c r="N15" s="222"/>
      <c r="O15" s="223"/>
      <c r="P15" s="223"/>
      <c r="Q15" s="223"/>
      <c r="R15" s="223"/>
      <c r="S15" s="224"/>
      <c r="T15" s="5"/>
      <c r="U15" s="5"/>
    </row>
    <row r="16" spans="1:21" s="12" customFormat="1" ht="24" customHeight="1">
      <c r="A16" s="96" t="s">
        <v>28</v>
      </c>
      <c r="B16" s="70">
        <v>6590</v>
      </c>
      <c r="C16" s="71">
        <v>159</v>
      </c>
      <c r="D16" s="72">
        <f>B16*C16</f>
        <v>1047810</v>
      </c>
      <c r="E16" s="186" t="s">
        <v>28</v>
      </c>
      <c r="F16" s="187"/>
      <c r="G16" s="73">
        <f t="shared" ref="G16:G18" si="0">B16</f>
        <v>6590</v>
      </c>
      <c r="H16" s="74" t="s">
        <v>3</v>
      </c>
      <c r="I16" s="75">
        <v>148</v>
      </c>
      <c r="J16" s="76"/>
      <c r="K16" s="77">
        <f t="shared" ref="K16:K18" si="1">G16*I16</f>
        <v>975320</v>
      </c>
      <c r="L16" s="72">
        <f>D16-K16</f>
        <v>72490</v>
      </c>
      <c r="M16" s="72">
        <f>L16</f>
        <v>72490</v>
      </c>
      <c r="N16" s="230" t="s">
        <v>10</v>
      </c>
      <c r="O16" s="231">
        <f>B16</f>
        <v>6590</v>
      </c>
      <c r="P16" s="232" t="s">
        <v>3</v>
      </c>
      <c r="Q16" s="233">
        <v>11</v>
      </c>
      <c r="R16" s="234" t="s">
        <v>7</v>
      </c>
      <c r="S16" s="235">
        <f t="shared" ref="S16" si="2">O16*Q16</f>
        <v>72490</v>
      </c>
      <c r="T16" s="13"/>
      <c r="U16" s="13"/>
    </row>
    <row r="17" spans="1:21" s="12" customFormat="1" ht="24" customHeight="1">
      <c r="A17" s="195" t="s">
        <v>66</v>
      </c>
      <c r="B17" s="196">
        <v>11000</v>
      </c>
      <c r="C17" s="197">
        <v>159</v>
      </c>
      <c r="D17" s="126">
        <f t="shared" ref="D17:D18" si="3">B17*C17</f>
        <v>1749000</v>
      </c>
      <c r="E17" s="155" t="s">
        <v>67</v>
      </c>
      <c r="F17" s="114"/>
      <c r="G17" s="117">
        <v>11000</v>
      </c>
      <c r="H17" s="199" t="s">
        <v>3</v>
      </c>
      <c r="I17" s="200">
        <v>148</v>
      </c>
      <c r="J17" s="201"/>
      <c r="K17" s="118">
        <f t="shared" si="1"/>
        <v>1628000</v>
      </c>
      <c r="L17" s="202">
        <f t="shared" ref="L17:L18" si="4">D17-K17</f>
        <v>121000</v>
      </c>
      <c r="M17" s="202">
        <f t="shared" ref="M17:M18" si="5">L17</f>
        <v>121000</v>
      </c>
      <c r="N17" s="225" t="s">
        <v>10</v>
      </c>
      <c r="O17" s="221">
        <f>B17</f>
        <v>11000</v>
      </c>
      <c r="P17" s="226" t="s">
        <v>3</v>
      </c>
      <c r="Q17" s="227">
        <v>11</v>
      </c>
      <c r="R17" s="228" t="s">
        <v>7</v>
      </c>
      <c r="S17" s="229">
        <f t="shared" ref="S17" si="6">O17*Q17</f>
        <v>121000</v>
      </c>
      <c r="T17" s="13"/>
      <c r="U17" s="13"/>
    </row>
    <row r="18" spans="1:21" s="12" customFormat="1" ht="24" customHeight="1">
      <c r="A18" s="116" t="s">
        <v>59</v>
      </c>
      <c r="B18" s="113">
        <v>6000</v>
      </c>
      <c r="C18" s="114">
        <v>159</v>
      </c>
      <c r="D18" s="126">
        <f t="shared" si="3"/>
        <v>954000</v>
      </c>
      <c r="E18" s="190" t="s">
        <v>62</v>
      </c>
      <c r="F18" s="191"/>
      <c r="G18" s="128">
        <f t="shared" si="0"/>
        <v>6000</v>
      </c>
      <c r="H18" s="107" t="s">
        <v>3</v>
      </c>
      <c r="I18" s="198">
        <v>148</v>
      </c>
      <c r="J18" s="115"/>
      <c r="K18" s="127">
        <f t="shared" si="1"/>
        <v>888000</v>
      </c>
      <c r="L18" s="220">
        <f t="shared" si="4"/>
        <v>66000</v>
      </c>
      <c r="M18" s="220">
        <f t="shared" si="5"/>
        <v>66000</v>
      </c>
      <c r="N18" s="120" t="s">
        <v>10</v>
      </c>
      <c r="O18" s="110">
        <f>B18</f>
        <v>6000</v>
      </c>
      <c r="P18" s="109" t="s">
        <v>3</v>
      </c>
      <c r="Q18" s="111">
        <v>11</v>
      </c>
      <c r="R18" s="112" t="s">
        <v>7</v>
      </c>
      <c r="S18" s="121">
        <f t="shared" ref="S18" si="7">O18*Q18</f>
        <v>66000</v>
      </c>
      <c r="T18" s="13"/>
      <c r="U18" s="13"/>
    </row>
    <row r="19" spans="1:21" s="12" customFormat="1" ht="24.75" customHeight="1">
      <c r="A19" s="104" t="s">
        <v>25</v>
      </c>
      <c r="B19" s="7">
        <f>SUM(B16:B18)</f>
        <v>23590</v>
      </c>
      <c r="C19" s="125">
        <f>C16</f>
        <v>159</v>
      </c>
      <c r="D19" s="68">
        <f>SUM(D16:D18)</f>
        <v>3750810</v>
      </c>
      <c r="E19" s="158"/>
      <c r="F19" s="157"/>
      <c r="G19" s="151"/>
      <c r="H19" s="34"/>
      <c r="I19" s="66"/>
      <c r="J19" s="150"/>
      <c r="K19" s="7">
        <f>SUM(K16:K18)</f>
        <v>3491320</v>
      </c>
      <c r="L19" s="7">
        <f>SUM(L16:L18)</f>
        <v>259490</v>
      </c>
      <c r="M19" s="239">
        <f>SUM(M16:M18)</f>
        <v>259490</v>
      </c>
      <c r="N19" s="43"/>
      <c r="O19" s="44"/>
      <c r="P19" s="44"/>
      <c r="Q19" s="44"/>
      <c r="R19" s="44"/>
      <c r="S19" s="45"/>
      <c r="T19" s="13"/>
      <c r="U19" s="13"/>
    </row>
    <row r="20" spans="1:21" s="12" customFormat="1" ht="20.25" customHeight="1">
      <c r="A20" s="14" t="s">
        <v>24</v>
      </c>
      <c r="B20" s="29">
        <v>23250</v>
      </c>
      <c r="C20" s="31">
        <v>17</v>
      </c>
      <c r="D20" s="31">
        <f>B20*C20</f>
        <v>395250</v>
      </c>
      <c r="E20" s="203" t="s">
        <v>6</v>
      </c>
      <c r="F20" s="203"/>
      <c r="G20" s="52">
        <v>6590</v>
      </c>
      <c r="H20" s="205" t="s">
        <v>3</v>
      </c>
      <c r="I20" s="204">
        <v>17</v>
      </c>
      <c r="J20" s="206" t="s">
        <v>33</v>
      </c>
      <c r="K20" s="207">
        <f>G20*I20</f>
        <v>112030</v>
      </c>
      <c r="L20" s="207">
        <v>0</v>
      </c>
      <c r="M20" s="207">
        <v>0</v>
      </c>
      <c r="N20" s="236"/>
      <c r="O20" s="237"/>
      <c r="P20" s="237"/>
      <c r="Q20" s="237"/>
      <c r="R20" s="237"/>
      <c r="S20" s="238"/>
      <c r="T20" s="13"/>
      <c r="U20" s="13"/>
    </row>
    <row r="21" spans="1:21" s="6" customFormat="1" ht="20.25" customHeight="1">
      <c r="A21" s="218"/>
      <c r="B21" s="212"/>
      <c r="C21" s="212"/>
      <c r="D21" s="212"/>
      <c r="E21" s="216" t="s">
        <v>9</v>
      </c>
      <c r="F21" s="217"/>
      <c r="G21" s="208">
        <v>10000</v>
      </c>
      <c r="H21" s="209" t="s">
        <v>3</v>
      </c>
      <c r="I21" s="210">
        <v>17</v>
      </c>
      <c r="J21" s="211" t="s">
        <v>7</v>
      </c>
      <c r="K21" s="212">
        <f>G21*I21</f>
        <v>170000</v>
      </c>
      <c r="L21" s="212"/>
      <c r="M21" s="212"/>
      <c r="N21" s="213"/>
      <c r="O21" s="214"/>
      <c r="P21" s="214"/>
      <c r="Q21" s="214"/>
      <c r="R21" s="214"/>
      <c r="S21" s="215"/>
      <c r="T21" s="5"/>
      <c r="U21" s="5"/>
    </row>
    <row r="22" spans="1:21" s="6" customFormat="1" ht="20.25" customHeight="1">
      <c r="A22" s="219"/>
      <c r="B22" s="10"/>
      <c r="C22" s="10"/>
      <c r="D22" s="10"/>
      <c r="E22" s="153" t="s">
        <v>68</v>
      </c>
      <c r="F22" s="154"/>
      <c r="G22" s="53">
        <v>6660</v>
      </c>
      <c r="H22" s="33" t="s">
        <v>53</v>
      </c>
      <c r="I22" s="55">
        <v>17</v>
      </c>
      <c r="J22" s="154" t="s">
        <v>33</v>
      </c>
      <c r="K22" s="10">
        <f>G22*I22</f>
        <v>113220</v>
      </c>
      <c r="L22" s="10"/>
      <c r="M22" s="10"/>
      <c r="N22" s="41"/>
      <c r="O22" s="42"/>
      <c r="P22" s="42"/>
      <c r="Q22" s="42"/>
      <c r="R22" s="42"/>
      <c r="S22" s="49"/>
      <c r="T22" s="5"/>
      <c r="U22" s="5"/>
    </row>
    <row r="23" spans="1:21" s="4" customFormat="1" ht="24.75" customHeight="1">
      <c r="A23" s="9" t="s">
        <v>25</v>
      </c>
      <c r="B23" s="8">
        <f>SUM(B20:B22)</f>
        <v>23250</v>
      </c>
      <c r="C23" s="8">
        <f>SUM(C20:C21)</f>
        <v>17</v>
      </c>
      <c r="D23" s="8">
        <f>SUM(D20:D22)</f>
        <v>395250</v>
      </c>
      <c r="E23" s="158" t="s">
        <v>25</v>
      </c>
      <c r="F23" s="157"/>
      <c r="G23" s="151">
        <f>SUM(G20:G22)</f>
        <v>23250</v>
      </c>
      <c r="H23" s="34"/>
      <c r="I23" s="152">
        <v>18</v>
      </c>
      <c r="J23" s="150"/>
      <c r="K23" s="7">
        <f>SUM(K20:K22)</f>
        <v>395250</v>
      </c>
      <c r="L23" s="7">
        <v>0</v>
      </c>
      <c r="M23" s="7">
        <v>0</v>
      </c>
      <c r="N23" s="43"/>
      <c r="O23" s="44"/>
      <c r="P23" s="44"/>
      <c r="Q23" s="44"/>
      <c r="R23" s="44"/>
      <c r="S23" s="45"/>
      <c r="T23" s="5"/>
      <c r="U23" s="5"/>
    </row>
    <row r="24" spans="1:21" s="4" customFormat="1" ht="24.75" customHeight="1">
      <c r="A24" s="156" t="s">
        <v>29</v>
      </c>
      <c r="B24" s="157"/>
      <c r="C24" s="7">
        <f>C19+C23</f>
        <v>176</v>
      </c>
      <c r="D24" s="7">
        <f>D19+D23</f>
        <v>4146060</v>
      </c>
      <c r="E24" s="158" t="s">
        <v>29</v>
      </c>
      <c r="F24" s="159"/>
      <c r="G24" s="157"/>
      <c r="H24" s="63"/>
      <c r="I24" s="152"/>
      <c r="J24" s="63"/>
      <c r="K24" s="7">
        <f>K19+K23</f>
        <v>3886570</v>
      </c>
      <c r="L24" s="7">
        <f>L19+L23</f>
        <v>259490</v>
      </c>
      <c r="M24" s="7">
        <f>M19+M23</f>
        <v>259490</v>
      </c>
      <c r="N24" s="43"/>
      <c r="O24" s="44"/>
      <c r="P24" s="44"/>
      <c r="Q24" s="44"/>
      <c r="R24" s="44"/>
      <c r="S24" s="45"/>
      <c r="T24" s="5"/>
      <c r="U24" s="5"/>
    </row>
    <row r="25" spans="1:21" s="4" customFormat="1" ht="18" customHeight="1">
      <c r="A25" s="4" t="s">
        <v>15</v>
      </c>
      <c r="D25" s="6"/>
      <c r="L25" s="6"/>
      <c r="M25" s="6"/>
      <c r="N25" s="37"/>
      <c r="O25" s="37"/>
      <c r="P25" s="37"/>
      <c r="Q25" s="37"/>
      <c r="R25" s="37"/>
      <c r="S25" s="38"/>
      <c r="T25" s="5"/>
      <c r="U25" s="5"/>
    </row>
    <row r="26" spans="1:21" ht="24" customHeight="1">
      <c r="A26" s="4" t="s">
        <v>0</v>
      </c>
    </row>
    <row r="27" spans="1:21" ht="18.75" customHeight="1">
      <c r="E27" s="4"/>
    </row>
  </sheetData>
  <mergeCells count="22">
    <mergeCell ref="E23:F23"/>
    <mergeCell ref="A24:B24"/>
    <mergeCell ref="E24:G24"/>
    <mergeCell ref="E16:F16"/>
    <mergeCell ref="E18:F18"/>
    <mergeCell ref="E19:F19"/>
    <mergeCell ref="E20:F20"/>
    <mergeCell ref="E21:F21"/>
    <mergeCell ref="A14:A15"/>
    <mergeCell ref="B14:D14"/>
    <mergeCell ref="E14:K14"/>
    <mergeCell ref="L14:L15"/>
    <mergeCell ref="M14:M15"/>
    <mergeCell ref="N14:S15"/>
    <mergeCell ref="E15:F15"/>
    <mergeCell ref="G15:J15"/>
    <mergeCell ref="K8:L8"/>
    <mergeCell ref="A1:S1"/>
    <mergeCell ref="F5:G5"/>
    <mergeCell ref="F6:G6"/>
    <mergeCell ref="K6:L6"/>
    <mergeCell ref="K7:L7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Normal="100" zoomScaleSheetLayoutView="75" workbookViewId="0"/>
  </sheetViews>
  <sheetFormatPr defaultColWidth="9.140625" defaultRowHeight="12"/>
  <sheetData/>
  <phoneticPr fontId="15" type="noConversion"/>
  <pageMargins left="0.74805557727813721" right="0.74805557727813721" top="0.98430556058883667" bottom="0.98430556058883667" header="0.51180553436279297" footer="0.51180553436279297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5</vt:i4>
      </vt:variant>
    </vt:vector>
  </HeadingPairs>
  <TitlesOfParts>
    <vt:vector size="11" baseType="lpstr">
      <vt:lpstr>체험학습 4.26 광양시 농업기술센터</vt:lpstr>
      <vt:lpstr>체험학습 5.17 광양시 사라실예술촌</vt:lpstr>
      <vt:lpstr>체험학습 6.7 순천 그림책도서관</vt:lpstr>
      <vt:lpstr>체험학습 6.25 순천 전남유아교육진흥원</vt:lpstr>
      <vt:lpstr>체험학습 8.23 여수 아쿠아플라넷</vt:lpstr>
      <vt:lpstr>Sheet1</vt:lpstr>
      <vt:lpstr>'체험학습 4.26 광양시 농업기술센터'!Print_Area</vt:lpstr>
      <vt:lpstr>'체험학습 5.17 광양시 사라실예술촌'!Print_Area</vt:lpstr>
      <vt:lpstr>'체험학습 6.25 순천 전남유아교육진흥원'!Print_Area</vt:lpstr>
      <vt:lpstr>'체험학습 6.7 순천 그림책도서관'!Print_Area</vt:lpstr>
      <vt:lpstr>'체험학습 8.23 여수 아쿠아플라넷'!Print_Area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19</cp:revision>
  <cp:lastPrinted>2019-06-25T01:37:09Z</cp:lastPrinted>
  <dcterms:created xsi:type="dcterms:W3CDTF">2015-06-03T23:49:18Z</dcterms:created>
  <dcterms:modified xsi:type="dcterms:W3CDTF">2019-08-23T03:41:52Z</dcterms:modified>
  <cp:version>0906.0100.01</cp:version>
</cp:coreProperties>
</file>