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1715" windowHeight="8040" tabRatio="874" activeTab="6"/>
  </bookViews>
  <sheets>
    <sheet name="표지" sheetId="1" r:id="rId1"/>
    <sheet name="예산총칙" sheetId="2" r:id="rId2"/>
    <sheet name="세입결산총괄표" sheetId="3" r:id="rId3"/>
    <sheet name="세출결산총괄표" sheetId="4" r:id="rId4"/>
    <sheet name="세입결산명세서" sheetId="5" r:id="rId5"/>
    <sheet name="세출결산명세서" sheetId="6" r:id="rId6"/>
    <sheet name="서식1~서식3" sheetId="7" r:id="rId7"/>
    <sheet name="서식4~서식5" sheetId="8" r:id="rId8"/>
  </sheets>
  <definedNames>
    <definedName name="_xlnm.Print_Area" localSheetId="4">'세입결산명세서'!$A$1:$G$80</definedName>
    <definedName name="_xlnm.Print_Titles" localSheetId="4">'세입결산명세서'!$3:$6</definedName>
    <definedName name="_xlnm.Print_Titles" localSheetId="5">'세출결산명세서'!$3:$6</definedName>
  </definedNames>
  <calcPr fullCalcOnLoad="1"/>
</workbook>
</file>

<file path=xl/sharedStrings.xml><?xml version="1.0" encoding="utf-8"?>
<sst xmlns="http://schemas.openxmlformats.org/spreadsheetml/2006/main" count="374" uniqueCount="303">
  <si>
    <t>관     별</t>
  </si>
  <si>
    <t>증(△)감</t>
  </si>
  <si>
    <t>비    고</t>
  </si>
  <si>
    <t>1. 사용료 및 수수료</t>
  </si>
  <si>
    <t>2. 전입금</t>
  </si>
  <si>
    <t>1. 인건비</t>
  </si>
  <si>
    <t>2. 관리운영비</t>
  </si>
  <si>
    <t>3. 연구장학비</t>
  </si>
  <si>
    <t>4. 보건체육비</t>
  </si>
  <si>
    <t>5. 실험비</t>
  </si>
  <si>
    <t>6. 입시관리비</t>
  </si>
  <si>
    <t>과     목</t>
  </si>
  <si>
    <t>산 출 기 초</t>
  </si>
  <si>
    <t>관</t>
  </si>
  <si>
    <t>항</t>
  </si>
  <si>
    <t>목</t>
  </si>
  <si>
    <t>1. 입학금</t>
  </si>
  <si>
    <t>2. 수업료</t>
  </si>
  <si>
    <t>3. 수험료</t>
  </si>
  <si>
    <t>세 입 합 계</t>
  </si>
  <si>
    <t>1. 봉급</t>
  </si>
  <si>
    <t>1. 교원봉급</t>
  </si>
  <si>
    <t>2. 정액수당</t>
  </si>
  <si>
    <t>1. 교원수당</t>
  </si>
  <si>
    <t>세 출 합 계</t>
  </si>
  <si>
    <t>[별첨 3]</t>
  </si>
  <si>
    <t>[별첨 3-1]</t>
  </si>
  <si>
    <t>[별첨 3-2]</t>
  </si>
  <si>
    <t>세 입 결 산 총 괄 표</t>
  </si>
  <si>
    <t>(단위 : 원)</t>
  </si>
  <si>
    <t>예 산 액</t>
  </si>
  <si>
    <t>결 산 액</t>
  </si>
  <si>
    <t>3. 원조보조금</t>
  </si>
  <si>
    <t>4. 이월금</t>
  </si>
  <si>
    <t>6. 기부금</t>
  </si>
  <si>
    <t>세 출 결 산 총 괄 표</t>
  </si>
  <si>
    <t>세출합계</t>
  </si>
  <si>
    <t>세 출 결 산 명 세 서</t>
  </si>
  <si>
    <t>세 입 결 산 명 세 서</t>
  </si>
  <si>
    <t>(단위 : 원)</t>
  </si>
  <si>
    <t>[별첨 3-3]</t>
  </si>
  <si>
    <t>1. 학교운영비</t>
  </si>
  <si>
    <t>2. 연금부담금</t>
  </si>
  <si>
    <t>2. 전입금</t>
  </si>
  <si>
    <t>3. 원조보조금</t>
  </si>
  <si>
    <t>1. 국내보조금</t>
  </si>
  <si>
    <t>4. 이월금</t>
  </si>
  <si>
    <t>1. 전년도이월금</t>
  </si>
  <si>
    <t>6. 기부금</t>
  </si>
  <si>
    <t>7. 차입금</t>
  </si>
  <si>
    <t>3. 임시직</t>
  </si>
  <si>
    <t>2. 일용잡급</t>
  </si>
  <si>
    <t>4. 퇴직금</t>
  </si>
  <si>
    <t>5. 부담금</t>
  </si>
  <si>
    <t>1. 퇴직부담금</t>
  </si>
  <si>
    <t>6. 기타제수당</t>
  </si>
  <si>
    <t>2. 관리운영비</t>
  </si>
  <si>
    <t>1. 학교교육비</t>
  </si>
  <si>
    <t>2. 재산관리비</t>
  </si>
  <si>
    <t>1. 건물유지비</t>
  </si>
  <si>
    <t>2. 공과보험료</t>
  </si>
  <si>
    <t>3. 연구장학비</t>
  </si>
  <si>
    <t>1. 연구비</t>
  </si>
  <si>
    <t>4. 보건체육비</t>
  </si>
  <si>
    <t>1. 학생보건비</t>
  </si>
  <si>
    <t>1. 의료비</t>
  </si>
  <si>
    <t>2. 체력관리비</t>
  </si>
  <si>
    <t>1. 체육행사비</t>
  </si>
  <si>
    <t>2. 체력검사비</t>
  </si>
  <si>
    <t>5. 실험비</t>
  </si>
  <si>
    <t>1. 실험실습비</t>
  </si>
  <si>
    <t>1. 재료비</t>
  </si>
  <si>
    <t>2. 기구비</t>
  </si>
  <si>
    <t>3. 관리비</t>
  </si>
  <si>
    <t>6. 입시관리비</t>
  </si>
  <si>
    <t>1. 시설비</t>
  </si>
  <si>
    <t>1. 예비비</t>
  </si>
  <si>
    <t>예산액</t>
  </si>
  <si>
    <t>결산액</t>
  </si>
  <si>
    <t>예산액</t>
  </si>
  <si>
    <t>&lt;서식1&gt;</t>
  </si>
  <si>
    <t>과목</t>
  </si>
  <si>
    <t>관</t>
  </si>
  <si>
    <t>항</t>
  </si>
  <si>
    <t>목</t>
  </si>
  <si>
    <t>수입액</t>
  </si>
  <si>
    <t>결손액</t>
  </si>
  <si>
    <t>결손내역및사유</t>
  </si>
  <si>
    <t>계</t>
  </si>
  <si>
    <t>&lt;서식2&gt;</t>
  </si>
  <si>
    <t>미 수 액 조 서</t>
  </si>
  <si>
    <t>결 손 처 분 액 조 서</t>
  </si>
  <si>
    <t>미수액</t>
  </si>
  <si>
    <t>미수내역</t>
  </si>
  <si>
    <t>&lt;서식3&gt;</t>
  </si>
  <si>
    <t>차 입 액 조 서</t>
  </si>
  <si>
    <t>차입액</t>
  </si>
  <si>
    <t>차입처</t>
  </si>
  <si>
    <t>차 입 사 유</t>
  </si>
  <si>
    <t>사업총액
(계약액)</t>
  </si>
  <si>
    <t>기 지출액</t>
  </si>
  <si>
    <t>채무확정액
(미불액)</t>
  </si>
  <si>
    <t>채무확정</t>
  </si>
  <si>
    <t>&lt;서식4&gt;</t>
  </si>
  <si>
    <t>채 무 확 정 액 조 서</t>
  </si>
  <si>
    <t>예 비 비 사 용 액 조 서</t>
  </si>
  <si>
    <t>건 명</t>
  </si>
  <si>
    <t>예비비 사용과목</t>
  </si>
  <si>
    <t>세목</t>
  </si>
  <si>
    <t>예비비 사용결정액</t>
  </si>
  <si>
    <t>예비비 지출액</t>
  </si>
  <si>
    <t>&lt;서식5&gt;</t>
  </si>
  <si>
    <t>5. 전년도수입</t>
  </si>
  <si>
    <t>8. 적립금</t>
  </si>
  <si>
    <t>10. 잡수입</t>
  </si>
  <si>
    <t>7. 학생지도비</t>
  </si>
  <si>
    <t>9. 전년도지출</t>
  </si>
  <si>
    <t>10. 재산조성비</t>
  </si>
  <si>
    <t>11. 적립금</t>
  </si>
  <si>
    <t>12. 예비비</t>
  </si>
  <si>
    <t>13. 학교운영지원비</t>
  </si>
  <si>
    <t>1. 납교금</t>
  </si>
  <si>
    <t>4. 증명료</t>
  </si>
  <si>
    <t>5. 기타납임금</t>
  </si>
  <si>
    <t>1. 법인부담금</t>
  </si>
  <si>
    <t>2. 재해보상부담금</t>
  </si>
  <si>
    <t>3. 특정보조</t>
  </si>
  <si>
    <t>1. 국고보조</t>
  </si>
  <si>
    <t>2. 외국원조금</t>
  </si>
  <si>
    <t>1. 외국기관단체원조금</t>
  </si>
  <si>
    <t>2. 재외재단보조</t>
  </si>
  <si>
    <t>1. 전년도불용액</t>
  </si>
  <si>
    <t>2. 이월사업비</t>
  </si>
  <si>
    <t>5. 전년도수입</t>
  </si>
  <si>
    <t>1. 전년도수입</t>
  </si>
  <si>
    <t>2. 설립자부담금</t>
  </si>
  <si>
    <t>3. 국내보조금</t>
  </si>
  <si>
    <t>4. 외국원조금</t>
  </si>
  <si>
    <t>1. 기부금</t>
  </si>
  <si>
    <t>1. 특정기부금</t>
  </si>
  <si>
    <t>2. 일반기부금</t>
  </si>
  <si>
    <t>1. 차입금</t>
  </si>
  <si>
    <t>1. 은행차입금</t>
  </si>
  <si>
    <t xml:space="preserve"> </t>
  </si>
  <si>
    <t>2. 개인차입금</t>
  </si>
  <si>
    <t>8. 적립금</t>
  </si>
  <si>
    <t>1. 적립금</t>
  </si>
  <si>
    <t>9. 학교운영지원비</t>
  </si>
  <si>
    <t>1. 회비수입</t>
  </si>
  <si>
    <t>2. 기부금</t>
  </si>
  <si>
    <t>2. 전년도수입</t>
  </si>
  <si>
    <t>3. 교육활동경비</t>
  </si>
  <si>
    <t>1. 교육활동경비</t>
  </si>
  <si>
    <t>4. 수익자부담교육비</t>
  </si>
  <si>
    <t>1. 특기적성교육비</t>
  </si>
  <si>
    <t>10. 잡수입</t>
  </si>
  <si>
    <t>1. 생산품매각수입</t>
  </si>
  <si>
    <t>1. 생산품처분수입</t>
  </si>
  <si>
    <t>2. 물품매각수입</t>
  </si>
  <si>
    <t>1. 불용품매각수입</t>
  </si>
  <si>
    <t>3. 예금이자</t>
  </si>
  <si>
    <t>1. 정기예금이자</t>
  </si>
  <si>
    <t>2. 신탁예금이자</t>
  </si>
  <si>
    <t>3. 통지예금이자</t>
  </si>
  <si>
    <t>4. 기타예금이자</t>
  </si>
  <si>
    <t>4. 잡수입</t>
  </si>
  <si>
    <t>2. 변상금</t>
  </si>
  <si>
    <t>3. 위약금</t>
  </si>
  <si>
    <t>2. 사무직원봉급</t>
  </si>
  <si>
    <t>3. 고용원봉급</t>
  </si>
  <si>
    <t>2. 사무직원수당</t>
  </si>
  <si>
    <t>3. 고용원수당</t>
  </si>
  <si>
    <t>1. 퇴직금</t>
  </si>
  <si>
    <t>1. 일숙직수당</t>
  </si>
  <si>
    <t>2. 강사료</t>
  </si>
  <si>
    <t>2. 자산취득비</t>
  </si>
  <si>
    <t>1. 연구비</t>
  </si>
  <si>
    <t>2. 학생장학금</t>
  </si>
  <si>
    <t>1. 입시경비</t>
  </si>
  <si>
    <t>1. 상환∙반환금</t>
  </si>
  <si>
    <t>1. 상환금</t>
  </si>
  <si>
    <t>2. 반환금</t>
  </si>
  <si>
    <t>1. 전년도지출</t>
  </si>
  <si>
    <t>1. 시설비</t>
  </si>
  <si>
    <t>7. 학생지도비</t>
  </si>
  <si>
    <t>1. 학생지도비</t>
  </si>
  <si>
    <t>9. 전년도지출</t>
  </si>
  <si>
    <t>10. 재산조성비</t>
  </si>
  <si>
    <t>11. 적립금</t>
  </si>
  <si>
    <t>12. 예비비</t>
  </si>
  <si>
    <t>13. 학교운영지원비</t>
  </si>
  <si>
    <t>1. 교원연구비</t>
  </si>
  <si>
    <t>2. 학생복리비</t>
  </si>
  <si>
    <t>1, 학생복지비</t>
  </si>
  <si>
    <t>2. 자치회운영비</t>
  </si>
  <si>
    <t>3. 인건비</t>
  </si>
  <si>
    <t>1. 수당</t>
  </si>
  <si>
    <t>2. 상용잡급인건비</t>
  </si>
  <si>
    <t>3. 일용잡급인건비</t>
  </si>
  <si>
    <t>4. 보험부담금</t>
  </si>
  <si>
    <t>5. 연금지급금</t>
  </si>
  <si>
    <t>4. 운영비</t>
  </si>
  <si>
    <t>2. 학교교육비</t>
  </si>
  <si>
    <t>3. 시설비</t>
  </si>
  <si>
    <t>4. 실험실습비</t>
  </si>
  <si>
    <t>5. 체육진흥비</t>
  </si>
  <si>
    <t>1. 체육진흥비</t>
  </si>
  <si>
    <t>6. 학부모활동지원</t>
  </si>
  <si>
    <t>1. 학부모회 등의 활동지원비</t>
  </si>
  <si>
    <t>7. 기부사업비</t>
  </si>
  <si>
    <t>1. 기부사업비</t>
  </si>
  <si>
    <t>8. 수익자부담교육비</t>
  </si>
  <si>
    <t>3. 이자상환</t>
  </si>
  <si>
    <t>1. 교내재산임대료</t>
  </si>
  <si>
    <t>광양제철유치원 세입·세출결산서</t>
  </si>
  <si>
    <t>광양제철유치원 (직인)</t>
  </si>
  <si>
    <t>1. 연금부담금</t>
  </si>
  <si>
    <t>3. 건강보험부담금</t>
  </si>
  <si>
    <t>4, 학교운영비</t>
  </si>
  <si>
    <t>5. 기타</t>
  </si>
  <si>
    <t>2. 현장학습비</t>
  </si>
  <si>
    <t>3. 학교급식비</t>
  </si>
  <si>
    <t>4. 기타수익자부담교육비</t>
  </si>
  <si>
    <t>4. 건강보험부담금</t>
  </si>
  <si>
    <t>3. 복리후생비</t>
  </si>
  <si>
    <t>4. 초과근무수당</t>
  </si>
  <si>
    <t>5. 직급보조비</t>
  </si>
  <si>
    <t>6. 기타수당</t>
  </si>
  <si>
    <t>해 당</t>
  </si>
  <si>
    <t>없  음</t>
  </si>
  <si>
    <t>해  당</t>
  </si>
  <si>
    <t>1. 결원보충급료</t>
  </si>
  <si>
    <t>5. 비정규직부담금</t>
  </si>
  <si>
    <t xml:space="preserve"> </t>
  </si>
  <si>
    <t>2. 보건비</t>
  </si>
  <si>
    <t xml:space="preserve"> </t>
  </si>
  <si>
    <t>8. 상환∙반환금</t>
  </si>
  <si>
    <t>2. 시∙도보조</t>
  </si>
  <si>
    <t>1. 토지∙건물매입비</t>
  </si>
  <si>
    <t>3. 재해보상부담금</t>
  </si>
  <si>
    <t>7. 교원연구비</t>
  </si>
  <si>
    <t xml:space="preserve">2015회계연도 </t>
  </si>
  <si>
    <t>       2016년   2월   29일   확정</t>
  </si>
  <si>
    <t>9. 학교운영지원비</t>
  </si>
  <si>
    <t>1. 세입·세출 예산액 :</t>
  </si>
  <si>
    <t>2. 세입 결산액(A) :</t>
  </si>
  <si>
    <t>3. 세출 결산액(B) :</t>
  </si>
  <si>
    <t>4. 차인 잔액(C=A-B) :</t>
  </si>
  <si>
    <t>2015회계년도 광양제철유치원 세입·세출 결산서</t>
  </si>
  <si>
    <t>금 일십사억구백팔십일만육천원</t>
  </si>
  <si>
    <t>(1,409,816,000원)</t>
  </si>
  <si>
    <t>금 이만구백사십팔원</t>
  </si>
  <si>
    <t>(          20,948원)</t>
  </si>
  <si>
    <t>1.봉급       3,341,230원×1명×12월 =  40,094,800
2.정근수당   1,690,500×1명×2회  =   3,381,000</t>
  </si>
  <si>
    <t>1.봉급                             
  가.연봉계약직 1,505,970원×3명×12월  =  54,214,730</t>
  </si>
  <si>
    <t>1.교원정근수당가산금                 
   가.110,000원×3명×12월           =   3,960,000
2.교원가족수당                          2,400,000
  가.배우자   40,000원×2명×12월   =     960,000
  나.부양가족 20,000원×6명×12월   =   1,440,000
3.교원중.고자녀학비보조수당         
  가.고등학교 290,170원×2명×4회   =   2,321,330
4.교원보전수당                            
  가.원감  10,000원×1명×12월       =      120,000
5.교원교직수당 250,000원×1명×12월 =   3,000,000
6.교원보건활동수당 30,000원×1명×12월 =  360,000</t>
  </si>
  <si>
    <t>1.사무직원정근수당                   
  가.120,000원×1명×12월           =   1,440,000
2.사무직원가족수당                        1,680,000
  가.배우자 40,000원×1명×12월     =     480,000
  나.부양가족 25,000원×4명×12월   =     1,200,000</t>
  </si>
  <si>
    <t>1.고용원명절휴가보전금             
   200,000원×3명×2회                 =  1,200,000
2.고용원장기근무가산금   60,000원×1명×12월 =  720,000
3.고용원교통보조비 60,000원×3명×12월 =  2,160,000
4.고용원가족수당                   1,200,000
   가.배우자 40,000원×2명×12월 =  960,000
   나.직계존속 20,000원×1명×12월 =  240,000
5.고용원처우개선비 40,000원×3명×12월 =  1,440,000
6.고용원연차수당   697,690원×3명      =  2,093,080
7.고용원정액급식비   80,000×3명×12월    =  2,880,000
8. 고용원시가외수당   142,490원×3명    =427,480</t>
  </si>
  <si>
    <t>1.교원퇴직부담금                  =   28,228,460
2.직원퇴직부담금                  =     5,171,850</t>
  </si>
  <si>
    <t>1.교원사학연금부담금              =   9,976,960
2.직원사학연금부담금              =   3,936,740</t>
  </si>
  <si>
    <t>1.교원재해보상부담금              =     770,100
2.직원재해보상부담금              =     178,720</t>
  </si>
  <si>
    <t>1.교원건강보험부담금             =    4,679,080
2.직원건강보험부담금             =    1,868,300</t>
  </si>
  <si>
    <t>1.교원국민연금부담금              =   10,259,310
2.직원국민연금부담금              =   1,124,220
3.교원건강보험부담금              =   5,000,500
4.직원건강보험부담금              =   2,029,270
5.교원고용보험부담금              =   3,632,800
6.직원고용보험부담금              =     671,100
7.교원산재보험부담금              =   2,142,210
8.직원산재보험부담금              =     480,650</t>
  </si>
  <si>
    <t>1.유치원보조강사 1,562,400원×4명×12월=74,995,640</t>
  </si>
  <si>
    <t>1.교원정액급식비                  =      1,560,000
2.교원명절휴가비                  =    16,604,640
3.직원정액급식비                  =      1,560,000
4.직원명절휴가비                  =      4,281,060
5.직원연가보상비                  =      1,968,900</t>
  </si>
  <si>
    <t>1.교원초과근무수당                     
  가.교원정액시간외수당           =    5,390,720
  나.교원일반시간외수당           =      415,170
  다.직원일반시간외수당           =        87,670</t>
  </si>
  <si>
    <t>1.교원직급보조비                  =    1,500,000
2.직원직급보조비                  =    2,430,000</t>
  </si>
  <si>
    <t>1.교원성과상여금                    =   17,775,920
2.직원성과상여금                    =    3,843,080
3.교원제철수당                       =   20,818,800
4.교원대학자녀학비보조수당    =    4,364,000
5.직원유.초자녀학비보조수당   =    1,000,000
6.교원개인연금지원금              =      990,000
7.직원개인연금지원금              =      440,000</t>
  </si>
  <si>
    <t>1.교원연구비                  =   2,220,000</t>
  </si>
  <si>
    <t>1.휴대폰지원금                   =  480,000
2.전화요금                         =  735,190
3.일반우편료                      =     288,360
4.수도료                             =     1,327,994
5.환경개선부담금                =     147,000
6.난방연료비                       =  2,807,467
7.도시가스료                       =    742,030
8.차량운영비                       =  1,123,035
9.무인경비수수료 등                =  3,998,580
10.통학차량용역비
     1,643,000원×3대×12월  = 59,148,000
11.환경직용역비560,000원×1명×12월=  6,720,000
12.전산비품수선비                  =    399,080
13.일반비품수선비                  =    709,000
14.복사기임차료                    =    2,172,500
15.칼라프린터기 임차료          =  770,000
16.교육용품및사무용품 구입    =  6,385,660
17.복사용지 구입                    =  1,397,000
18.프린트 토너 구입                   =    35,000
19.레이져프린터 토너 구입      =    160,000
20.전산용품                        =   281,960
21.청소용품 구입(종량제봉투외)   =  2,272,310
22.현수막 제작 구입                =     176,000
23.도서 구입                           =  1,936,110
24.교육계획서 및 신문 인쇄     =  704,600
25.국내여비                           =    1,425,460 
26.현장체험학습여비              =   3,295,470
27.공공회의비                      =  1,298,000
28.자체회의비                      =    889,000
29.학교운영위원회 회의비           =  1,198,000
30.일반활동비                      =  4,787,400</t>
  </si>
  <si>
    <t>1.소방설비 안전점검비               =     630,000
2.건물소보수작업비                     15,159,380
  가.지붕방수                       = 4,012,800
  나.옥상방수상도재도장        =  511,500
  다.스텐레스후드신설공사비  = 886,600
  라.천정형냉,난방기설치전기공사비   = 629,980
  마.유치원울타리보완및행정실싱크대설치공사비 = 4,737,500
  바.실외놀이터및실내도색비      = 3,660,000
  사.기타건물소보수비           = 721,000
3.소수리 재료 구입비                =   1,737,990
4.통신협력작업비    347,620원×12월 =   4,171,440
5.녹화협력작업비  1,074,610원×12월 =  12,895,300
6.환경개선비                                    =    4,000,000</t>
  </si>
  <si>
    <t>1.구급약품 구입(밴드외)              =   499,900</t>
  </si>
  <si>
    <t>1.체육대회 행사비                    =   960,000</t>
  </si>
  <si>
    <t>1.특기적성교육비                       106,950,690
  가.강사수당    8,232,790원×11월   =  90,560,690
  나.교재비        1,490,000원×11월   =  16,390,000
2.운영비                                
  가.전기료    783,220원×12월 = 9,398,640</t>
  </si>
  <si>
    <t>1.원아체험비                    
  가.차량임차료     869,350원×9회 = 7,824,180
  나.입장료및체험비 10,310원×176명×4회= 7,255,000
  다.체험중식비       4,590원×176명×2회=   1,614,500</t>
  </si>
  <si>
    <t>1. 식품비             701,200원×12월 =   8,414,400
2. 간식비           3,213,250원×12월 = 38,559,000</t>
  </si>
  <si>
    <t>1.연금부담금                          25,297,230원</t>
  </si>
  <si>
    <t>3.건강보험부담금                     13,577,150원</t>
  </si>
  <si>
    <t>4.학교운영비                         213,529,040원</t>
  </si>
  <si>
    <t>1.입학금                100,000원×90명  =     9,000,000원</t>
  </si>
  <si>
    <t>1.무상급식지원금 1,950원×176명×212일 =   72,868,800원
2.유아교육프로그램운영보조금                      2,000,000원</t>
  </si>
  <si>
    <t>1.메르스대책체온계구입                      109,860원
2.방과후과정반 운영비                   3,000,000원
3.유아학비      220,000원×175명×12월=475,759,580원
4.방과후과정비  70,000원×107명×12월= 97,701,270원</t>
  </si>
  <si>
    <t>1.전년도불용액                           418,471원</t>
  </si>
  <si>
    <t>1.방과후교육활동비 
         25,000원×211명×2과목×11월=116,349,330원</t>
  </si>
  <si>
    <t>1.학교급식비
  가.원아       1,000원×176명×219일=38,559,000원
  나.교직원     3,400원× 11명×219일= 8,414,400원</t>
  </si>
  <si>
    <t>1.방과후과정교육비 92,280원×117명×12월=129,558,780원
2.교재비                       233,350원×12월=  2,800,200원
3.기타수익자부담교육비  3,870원×176명×12월=8,170,340원</t>
  </si>
  <si>
    <t>1.정기예금이자         617,852원× 1회=   617,852원</t>
  </si>
  <si>
    <t>1.신탁예금이자         72,849원×12월=874,195원</t>
  </si>
  <si>
    <t>1.기타예금이자                2,274원×4회=9,098원</t>
  </si>
  <si>
    <t>1.법인카드포인트캐쉬백전환금             301,400원</t>
  </si>
  <si>
    <t>(1,389,550,076원)</t>
  </si>
  <si>
    <t>금 일십삼억팔천구백오십오만칠십육원</t>
  </si>
  <si>
    <t>(1,389,529,128원)</t>
  </si>
  <si>
    <t>2.수업료       67,000원×182명×12월 =    146,056,720원</t>
  </si>
  <si>
    <t>2.재해보상부담금                         7,875,580원</t>
  </si>
  <si>
    <t>1.현장체험학습비
  가.기타현장체험비   7,300원×176명×9회=11,557,930원
  나.졸업여행비         57,060원×90명×1회=  5,135,750원</t>
  </si>
  <si>
    <t>1.봉급                                163,644,000
  가.원감  3,924,900원×1명×12월   =  47,098,800
  나.교사  3,237,370×3명×12월   =  116,545,200
2. 정근수당                            12,416,860
  가.원감  1,962,450원×1명×2회    =   3,924,900
  나.교사  1,415,330원×3명×2회    =   8,491,960</t>
  </si>
  <si>
    <t>1.기간제교원봉급
    1,917,270원×6명×12월          =  138,043,080
2.기간제교원정액수당                =   2,280,000
3.기간제교원초과근무수당            =   7,472,500
4.기간제교원복리후생비              =  13,723,320
5.기간제교원성과상여금   2,007,130원×6명 = 12,042,780
6. 기간제교원기타수당        3,420,000
  가.교원연구비 35,000원×1명×12월 =  420,000
  나.교원연구비 50,000원×5명×12월 = 3,000,000</t>
  </si>
  <si>
    <t>31.특근식대                        =    436,000
32.학생행사비                      =  4,001,370
33.학부모참관수업                  =    827,470
34.위탁교육훈련비                  =    35,000
35.교수학습자료 구입              =  4,737,370
36.급식식재료 구입                 = 72,868,800
37.유아교육프로그램운영보조금 = 2,000,000
38.보조사업비                       101,009,900
  가.방과후과정반운영비            =  3,000,000
  나.메르스대책체온계구입       =       109,860
  다.방과후과정교육 지원비     =   97,900,040
39.내빈접대용품 구입               =    595,322
40.독서토론교육비                   =    399,550
41.직무연수비                        =     448,320
42.전교원상담화                     =  1,388,000
43.학부모참여학습경비            =1,000,000</t>
  </si>
  <si>
    <t>1.원아행거옷장            323,4000원×2개    = 646,800
2.유아사각책상            185,000원×16개    = 2,960,000
3.실외놀이기구보관함   540,000원×2개      = 1,080,000
4.급식실스텐싱크대      770,000원×1개      = 770,000 
5.천정형냉방기            2,600,000원×3대     = 7,80,000
6.천정형냉·난방기         2,200,000원×1대     = 2,200,000</t>
  </si>
  <si>
    <t>1.건물화재보험료                   =    634,500
2. 안전공제회비          =  294,400</t>
  </si>
  <si>
    <t>1. 방과후과정반교육운영비               129,558,780
  가.방과후과정반기간제교원인건비
               1,405,230원×4명×12월 = 67,451,040
  나.방과후과정반강사료
                 777,940원×3명×11월 = 25,672,000
  다.방과후과정반수업보조강사료
                367,090원×5명×11월  = 20,189,700
  라.파트타이머 인건비 
                 202,730원×1명×11월 =  2,230,000
  마.4대보험부담금   100,010원×4명×12월 = 4,800,540
  바.급식·간식비         560,430원×12월= 6,725,110
  사.운영비             207,530×12월   = 2,490,390
2.한글·수학 교재 구입비
                     233,350원×12월= 2,800,200
3. 원아가방,수첩, 교육용품구입비
                     680,860원×12월= 8,170,340</t>
  </si>
  <si>
    <t>금 일십삼억팔천구백오십이만구천일백이십팔원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</si>
</sst>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△&quot;#,##0"/>
    <numFmt numFmtId="181" formatCode="#,##0_);[Red]\(#,##0\)"/>
    <numFmt numFmtId="182" formatCode="#,##0_ "/>
  </numFmts>
  <fonts count="49">
    <font>
      <sz val="11"/>
      <name val="바탕체"/>
      <family val="1"/>
    </font>
    <font>
      <b/>
      <sz val="20"/>
      <color indexed="8"/>
      <name val="굴림"/>
      <family val="3"/>
    </font>
    <font>
      <sz val="8"/>
      <name val="바탕체"/>
      <family val="1"/>
    </font>
    <font>
      <sz val="10"/>
      <color indexed="8"/>
      <name val="굴림"/>
      <family val="3"/>
    </font>
    <font>
      <b/>
      <sz val="16"/>
      <name val="굴림"/>
      <family val="3"/>
    </font>
    <font>
      <sz val="13"/>
      <name val="굴림"/>
      <family val="3"/>
    </font>
    <font>
      <sz val="11"/>
      <name val="굴림"/>
      <family val="3"/>
    </font>
    <font>
      <b/>
      <sz val="20"/>
      <name val="굴림"/>
      <family val="3"/>
    </font>
    <font>
      <b/>
      <sz val="24"/>
      <name val="굴림"/>
      <family val="3"/>
    </font>
    <font>
      <b/>
      <sz val="11"/>
      <name val="굴림"/>
      <family val="3"/>
    </font>
    <font>
      <b/>
      <sz val="22"/>
      <name val="굴림"/>
      <family val="3"/>
    </font>
    <font>
      <sz val="13"/>
      <color indexed="8"/>
      <name val="굴림"/>
      <family val="3"/>
    </font>
    <font>
      <b/>
      <sz val="13"/>
      <color indexed="8"/>
      <name val="굴림"/>
      <family val="3"/>
    </font>
    <font>
      <sz val="10"/>
      <name val="굴림"/>
      <family val="3"/>
    </font>
    <font>
      <sz val="12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double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hair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justify" vertical="center" wrapText="1"/>
      <protection/>
    </xf>
    <xf numFmtId="180" fontId="11" fillId="0" borderId="14" xfId="0" applyNumberFormat="1" applyFont="1" applyBorder="1" applyAlignment="1" applyProtection="1">
      <alignment vertical="center" wrapText="1"/>
      <protection locked="0"/>
    </xf>
    <xf numFmtId="180" fontId="11" fillId="0" borderId="14" xfId="0" applyNumberFormat="1" applyFont="1" applyBorder="1" applyAlignment="1" applyProtection="1">
      <alignment vertical="center" wrapText="1"/>
      <protection/>
    </xf>
    <xf numFmtId="0" fontId="11" fillId="0" borderId="15" xfId="0" applyFont="1" applyBorder="1" applyAlignment="1" applyProtection="1">
      <alignment vertical="center" wrapText="1"/>
      <protection locked="0"/>
    </xf>
    <xf numFmtId="0" fontId="11" fillId="0" borderId="16" xfId="0" applyFont="1" applyBorder="1" applyAlignment="1" applyProtection="1">
      <alignment horizontal="justify" vertical="center" wrapText="1"/>
      <protection/>
    </xf>
    <xf numFmtId="180" fontId="11" fillId="0" borderId="17" xfId="0" applyNumberFormat="1" applyFont="1" applyBorder="1" applyAlignment="1" applyProtection="1">
      <alignment vertical="center" wrapText="1"/>
      <protection locked="0"/>
    </xf>
    <xf numFmtId="0" fontId="11" fillId="0" borderId="18" xfId="0" applyFont="1" applyBorder="1" applyAlignment="1" applyProtection="1">
      <alignment vertical="center" wrapText="1"/>
      <protection locked="0"/>
    </xf>
    <xf numFmtId="0" fontId="11" fillId="0" borderId="19" xfId="0" applyFont="1" applyBorder="1" applyAlignment="1" applyProtection="1">
      <alignment horizontal="justify" vertical="center" wrapText="1"/>
      <protection/>
    </xf>
    <xf numFmtId="180" fontId="11" fillId="0" borderId="20" xfId="0" applyNumberFormat="1" applyFont="1" applyBorder="1" applyAlignment="1" applyProtection="1">
      <alignment vertical="center" wrapText="1"/>
      <protection locked="0"/>
    </xf>
    <xf numFmtId="0" fontId="11" fillId="0" borderId="21" xfId="0" applyFont="1" applyBorder="1" applyAlignment="1" applyProtection="1">
      <alignment vertical="center" wrapText="1"/>
      <protection locked="0"/>
    </xf>
    <xf numFmtId="180" fontId="11" fillId="0" borderId="11" xfId="0" applyNumberFormat="1" applyFont="1" applyBorder="1" applyAlignment="1" applyProtection="1">
      <alignment vertical="center" wrapText="1"/>
      <protection/>
    </xf>
    <xf numFmtId="0" fontId="11" fillId="0" borderId="12" xfId="0" applyFont="1" applyBorder="1" applyAlignment="1" applyProtection="1">
      <alignment vertical="center" wrapText="1"/>
      <protection/>
    </xf>
    <xf numFmtId="0" fontId="11" fillId="0" borderId="22" xfId="0" applyFont="1" applyBorder="1" applyAlignment="1" applyProtection="1">
      <alignment horizontal="justify" vertical="center" wrapText="1"/>
      <protection/>
    </xf>
    <xf numFmtId="0" fontId="11" fillId="0" borderId="23" xfId="0" applyFont="1" applyBorder="1" applyAlignment="1" applyProtection="1">
      <alignment horizontal="justify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80" fontId="3" fillId="0" borderId="27" xfId="48" applyNumberFormat="1" applyFont="1" applyBorder="1" applyAlignment="1">
      <alignment vertical="center" wrapText="1"/>
    </xf>
    <xf numFmtId="0" fontId="3" fillId="0" borderId="28" xfId="0" applyFont="1" applyBorder="1" applyAlignment="1">
      <alignment horizontal="justify" vertical="center" shrinkToFit="1"/>
    </xf>
    <xf numFmtId="0" fontId="3" fillId="0" borderId="17" xfId="0" applyFont="1" applyBorder="1" applyAlignment="1">
      <alignment horizontal="justify" vertical="center" wrapText="1"/>
    </xf>
    <xf numFmtId="180" fontId="3" fillId="0" borderId="17" xfId="48" applyNumberFormat="1" applyFont="1" applyBorder="1" applyAlignment="1">
      <alignment vertical="center" wrapText="1"/>
    </xf>
    <xf numFmtId="0" fontId="3" fillId="0" borderId="18" xfId="0" applyFont="1" applyBorder="1" applyAlignment="1">
      <alignment horizontal="justify" vertical="center" shrinkToFit="1"/>
    </xf>
    <xf numFmtId="0" fontId="3" fillId="0" borderId="17" xfId="0" applyFont="1" applyBorder="1" applyAlignment="1">
      <alignment horizontal="justify" vertical="center"/>
    </xf>
    <xf numFmtId="0" fontId="3" fillId="0" borderId="18" xfId="0" applyFont="1" applyBorder="1" applyAlignment="1">
      <alignment horizontal="justify" vertical="center" wrapText="1" shrinkToFi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justify" vertical="center" shrinkToFit="1"/>
    </xf>
    <xf numFmtId="0" fontId="3" fillId="0" borderId="26" xfId="0" applyFont="1" applyBorder="1" applyAlignment="1">
      <alignment horizontal="justify" vertical="center" wrapText="1"/>
    </xf>
    <xf numFmtId="180" fontId="3" fillId="0" borderId="26" xfId="48" applyNumberFormat="1" applyFont="1" applyBorder="1" applyAlignment="1">
      <alignment vertical="center" wrapText="1"/>
    </xf>
    <xf numFmtId="0" fontId="3" fillId="0" borderId="29" xfId="0" applyFont="1" applyBorder="1" applyAlignment="1">
      <alignment horizontal="justify" vertical="center" wrapText="1" shrinkToFit="1"/>
    </xf>
    <xf numFmtId="180" fontId="3" fillId="0" borderId="11" xfId="48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0" fontId="3" fillId="0" borderId="0" xfId="48" applyNumberFormat="1" applyFont="1" applyBorder="1" applyAlignment="1">
      <alignment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180" fontId="3" fillId="0" borderId="20" xfId="48" applyNumberFormat="1" applyFont="1" applyBorder="1" applyAlignment="1">
      <alignment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180" fontId="3" fillId="0" borderId="14" xfId="48" applyNumberFormat="1" applyFont="1" applyBorder="1" applyAlignment="1">
      <alignment vertical="center" wrapText="1"/>
    </xf>
    <xf numFmtId="0" fontId="3" fillId="0" borderId="15" xfId="0" applyFont="1" applyBorder="1" applyAlignment="1">
      <alignment horizontal="justify" vertical="center" wrapText="1"/>
    </xf>
    <xf numFmtId="180" fontId="13" fillId="0" borderId="11" xfId="0" applyNumberFormat="1" applyFont="1" applyBorder="1" applyAlignment="1">
      <alignment vertical="center"/>
    </xf>
    <xf numFmtId="180" fontId="3" fillId="0" borderId="30" xfId="48" applyNumberFormat="1" applyFont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4" xfId="0" applyFont="1" applyBorder="1" applyAlignment="1">
      <alignment horizontal="right" vertical="center"/>
    </xf>
    <xf numFmtId="41" fontId="5" fillId="0" borderId="44" xfId="48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50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495300</xdr:colOff>
      <xdr:row>20</xdr:row>
      <xdr:rowOff>142875</xdr:rowOff>
    </xdr:from>
    <xdr:to>
      <xdr:col>9</xdr:col>
      <xdr:colOff>180975</xdr:colOff>
      <xdr:row>26</xdr:row>
      <xdr:rowOff>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429577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3" customWidth="1"/>
  </cols>
  <sheetData>
    <row r="3" ht="16.5">
      <c r="A3" s="2" t="s">
        <v>25</v>
      </c>
    </row>
    <row r="8" spans="1:14" ht="25.5">
      <c r="A8" s="85" t="s">
        <v>241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10" spans="1:14" ht="31.5">
      <c r="A10" s="86" t="s">
        <v>214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</row>
    <row r="11" spans="1:14" ht="25.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ht="13.5">
      <c r="A12" s="4"/>
    </row>
    <row r="13" ht="13.5">
      <c r="A13" s="4"/>
    </row>
    <row r="15" ht="13.5">
      <c r="A15" s="4"/>
    </row>
    <row r="16" ht="13.5">
      <c r="A16" s="4"/>
    </row>
    <row r="17" ht="13.5">
      <c r="A17" s="4"/>
    </row>
    <row r="18" spans="1:14" ht="25.5">
      <c r="A18" s="87" t="s">
        <v>242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</row>
    <row r="24" spans="1:14" ht="27">
      <c r="A24" s="84" t="s">
        <v>215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</row>
  </sheetData>
  <sheetProtection/>
  <mergeCells count="5">
    <mergeCell ref="A24:N24"/>
    <mergeCell ref="A8:N8"/>
    <mergeCell ref="A10:N10"/>
    <mergeCell ref="A11:N11"/>
    <mergeCell ref="A18:N1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375" style="0" customWidth="1"/>
    <col min="2" max="2" width="48.625" style="0" bestFit="1" customWidth="1"/>
    <col min="3" max="3" width="27.50390625" style="0" customWidth="1"/>
  </cols>
  <sheetData>
    <row r="1" spans="1:3" ht="16.5">
      <c r="A1" s="5" t="s">
        <v>26</v>
      </c>
      <c r="B1" s="3"/>
      <c r="C1" s="3"/>
    </row>
    <row r="2" spans="1:3" ht="13.5">
      <c r="A2" s="3"/>
      <c r="B2" s="3"/>
      <c r="C2" s="3"/>
    </row>
    <row r="3" spans="1:3" ht="13.5">
      <c r="A3" s="3"/>
      <c r="B3" s="3"/>
      <c r="C3" s="3"/>
    </row>
    <row r="4" spans="1:3" ht="25.5">
      <c r="A4" s="80" t="s">
        <v>248</v>
      </c>
      <c r="B4" s="3"/>
      <c r="C4" s="3"/>
    </row>
    <row r="5" spans="1:3" ht="13.5">
      <c r="A5" s="3"/>
      <c r="B5" s="3"/>
      <c r="C5" s="3"/>
    </row>
    <row r="6" spans="1:3" ht="23.25" customHeight="1">
      <c r="A6" s="81" t="s">
        <v>244</v>
      </c>
      <c r="B6" s="82" t="s">
        <v>249</v>
      </c>
      <c r="C6" s="83" t="s">
        <v>250</v>
      </c>
    </row>
    <row r="7" spans="1:3" ht="23.25" customHeight="1">
      <c r="A7" s="81" t="s">
        <v>245</v>
      </c>
      <c r="B7" s="82" t="s">
        <v>291</v>
      </c>
      <c r="C7" s="83" t="s">
        <v>290</v>
      </c>
    </row>
    <row r="8" spans="1:3" ht="23.25" customHeight="1">
      <c r="A8" s="81" t="s">
        <v>246</v>
      </c>
      <c r="B8" s="82" t="s">
        <v>302</v>
      </c>
      <c r="C8" s="83" t="s">
        <v>292</v>
      </c>
    </row>
    <row r="9" spans="1:3" ht="23.25" customHeight="1">
      <c r="A9" s="81" t="s">
        <v>247</v>
      </c>
      <c r="B9" s="82" t="s">
        <v>251</v>
      </c>
      <c r="C9" s="83" t="s">
        <v>252</v>
      </c>
    </row>
    <row r="10" spans="1:3" ht="13.5">
      <c r="A10" s="3"/>
      <c r="B10" s="3"/>
      <c r="C10" s="3"/>
    </row>
    <row r="11" spans="1:3" ht="16.5">
      <c r="A11" s="6"/>
      <c r="B11" s="3"/>
      <c r="C11" s="3"/>
    </row>
    <row r="12" spans="1:3" ht="13.5">
      <c r="A12" s="78"/>
      <c r="B12" s="78"/>
      <c r="C12" s="78"/>
    </row>
    <row r="13" spans="1:3" ht="14.25">
      <c r="A13" s="79"/>
      <c r="B13" s="79"/>
      <c r="C13" s="79"/>
    </row>
    <row r="14" spans="1:3" ht="14.25">
      <c r="A14" s="79"/>
      <c r="B14" s="79"/>
      <c r="C14" s="79"/>
    </row>
    <row r="15" spans="1:3" ht="14.25">
      <c r="A15" s="79"/>
      <c r="B15" s="79"/>
      <c r="C15" s="79"/>
    </row>
    <row r="16" spans="1:3" ht="14.25">
      <c r="A16" s="79"/>
      <c r="B16" s="79"/>
      <c r="C16" s="79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50390625" style="8" bestFit="1" customWidth="1"/>
    <col min="2" max="5" width="20.625" style="8" customWidth="1"/>
    <col min="6" max="16384" width="9.00390625" style="8" customWidth="1"/>
  </cols>
  <sheetData>
    <row r="1" ht="16.5">
      <c r="A1" s="7" t="s">
        <v>27</v>
      </c>
    </row>
    <row r="3" spans="1:5" ht="25.5">
      <c r="A3" s="88" t="s">
        <v>28</v>
      </c>
      <c r="B3" s="88"/>
      <c r="C3" s="88"/>
      <c r="D3" s="88"/>
      <c r="E3" s="88"/>
    </row>
    <row r="4" ht="16.5">
      <c r="E4" s="9" t="s">
        <v>29</v>
      </c>
    </row>
    <row r="5" spans="1:5" ht="24.75" customHeight="1">
      <c r="A5" s="10" t="s">
        <v>0</v>
      </c>
      <c r="B5" s="11" t="s">
        <v>30</v>
      </c>
      <c r="C5" s="11" t="s">
        <v>31</v>
      </c>
      <c r="D5" s="11" t="s">
        <v>1</v>
      </c>
      <c r="E5" s="12" t="s">
        <v>2</v>
      </c>
    </row>
    <row r="6" spans="1:5" ht="24.75" customHeight="1">
      <c r="A6" s="13" t="s">
        <v>3</v>
      </c>
      <c r="B6" s="14">
        <v>130513000</v>
      </c>
      <c r="C6" s="14">
        <v>155064820</v>
      </c>
      <c r="D6" s="15">
        <f>B6-C6</f>
        <v>-24551820</v>
      </c>
      <c r="E6" s="16"/>
    </row>
    <row r="7" spans="1:5" ht="24.75" customHeight="1">
      <c r="A7" s="17" t="s">
        <v>4</v>
      </c>
      <c r="B7" s="18">
        <v>363919000</v>
      </c>
      <c r="C7" s="18">
        <v>260279000</v>
      </c>
      <c r="D7" s="15">
        <f aca="true" t="shared" si="0" ref="D7:D15">B7-C7</f>
        <v>103640000</v>
      </c>
      <c r="E7" s="19"/>
    </row>
    <row r="8" spans="1:5" ht="24.75" customHeight="1">
      <c r="A8" s="17" t="s">
        <v>32</v>
      </c>
      <c r="B8" s="18">
        <v>592261000</v>
      </c>
      <c r="C8" s="18">
        <v>651439510</v>
      </c>
      <c r="D8" s="15">
        <f t="shared" si="0"/>
        <v>-59178510</v>
      </c>
      <c r="E8" s="19"/>
    </row>
    <row r="9" spans="1:5" ht="24.75" customHeight="1">
      <c r="A9" s="17" t="s">
        <v>33</v>
      </c>
      <c r="B9" s="18">
        <v>418000</v>
      </c>
      <c r="C9" s="18">
        <v>418471</v>
      </c>
      <c r="D9" s="15">
        <f t="shared" si="0"/>
        <v>-471</v>
      </c>
      <c r="E9" s="19"/>
    </row>
    <row r="10" spans="1:5" ht="24.75" customHeight="1">
      <c r="A10" s="17" t="s">
        <v>112</v>
      </c>
      <c r="B10" s="18">
        <v>0</v>
      </c>
      <c r="C10" s="18">
        <v>0</v>
      </c>
      <c r="D10" s="15">
        <f t="shared" si="0"/>
        <v>0</v>
      </c>
      <c r="E10" s="19"/>
    </row>
    <row r="11" spans="1:5" ht="24.75" customHeight="1">
      <c r="A11" s="17" t="s">
        <v>34</v>
      </c>
      <c r="B11" s="18">
        <v>0</v>
      </c>
      <c r="C11" s="18">
        <v>0</v>
      </c>
      <c r="D11" s="15">
        <f t="shared" si="0"/>
        <v>0</v>
      </c>
      <c r="E11" s="19"/>
    </row>
    <row r="12" spans="1:5" ht="24.75" customHeight="1">
      <c r="A12" s="17" t="s">
        <v>49</v>
      </c>
      <c r="B12" s="18">
        <v>0</v>
      </c>
      <c r="C12" s="18">
        <v>0</v>
      </c>
      <c r="D12" s="15">
        <f t="shared" si="0"/>
        <v>0</v>
      </c>
      <c r="E12" s="19"/>
    </row>
    <row r="13" spans="1:5" ht="24.75" customHeight="1">
      <c r="A13" s="17" t="s">
        <v>113</v>
      </c>
      <c r="B13" s="18">
        <v>0</v>
      </c>
      <c r="C13" s="18">
        <v>0</v>
      </c>
      <c r="D13" s="15">
        <f t="shared" si="0"/>
        <v>0</v>
      </c>
      <c r="E13" s="19"/>
    </row>
    <row r="14" spans="1:5" ht="24.75" customHeight="1">
      <c r="A14" s="20" t="s">
        <v>243</v>
      </c>
      <c r="B14" s="21">
        <v>321118000</v>
      </c>
      <c r="C14" s="21">
        <v>320545730</v>
      </c>
      <c r="D14" s="15">
        <f t="shared" si="0"/>
        <v>572270</v>
      </c>
      <c r="E14" s="22"/>
    </row>
    <row r="15" spans="1:5" ht="24.75" customHeight="1">
      <c r="A15" s="20" t="s">
        <v>114</v>
      </c>
      <c r="B15" s="21">
        <v>1587000</v>
      </c>
      <c r="C15" s="21">
        <v>1802545</v>
      </c>
      <c r="D15" s="15">
        <f t="shared" si="0"/>
        <v>-215545</v>
      </c>
      <c r="E15" s="22"/>
    </row>
    <row r="16" spans="1:5" ht="24.75" customHeight="1">
      <c r="A16" s="10" t="s">
        <v>19</v>
      </c>
      <c r="B16" s="23">
        <f>SUM(B6:B15)</f>
        <v>1409816000</v>
      </c>
      <c r="C16" s="23">
        <f>SUM(C6:C15)</f>
        <v>1389550076</v>
      </c>
      <c r="D16" s="23">
        <f>SUM(D6:D15)</f>
        <v>20265924</v>
      </c>
      <c r="E16" s="24"/>
    </row>
  </sheetData>
  <sheetProtection/>
  <mergeCells count="1">
    <mergeCell ref="A3:E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50390625" style="8" bestFit="1" customWidth="1"/>
    <col min="2" max="5" width="20.625" style="8" customWidth="1"/>
    <col min="6" max="16384" width="9.00390625" style="8" customWidth="1"/>
  </cols>
  <sheetData>
    <row r="1" ht="16.5">
      <c r="A1" s="7" t="s">
        <v>27</v>
      </c>
    </row>
    <row r="3" spans="1:5" ht="25.5">
      <c r="A3" s="88" t="s">
        <v>35</v>
      </c>
      <c r="B3" s="88"/>
      <c r="C3" s="88"/>
      <c r="D3" s="88"/>
      <c r="E3" s="88"/>
    </row>
    <row r="4" ht="16.5">
      <c r="E4" s="9" t="s">
        <v>29</v>
      </c>
    </row>
    <row r="5" spans="1:5" ht="24.75" customHeight="1">
      <c r="A5" s="10" t="s">
        <v>0</v>
      </c>
      <c r="B5" s="11" t="s">
        <v>30</v>
      </c>
      <c r="C5" s="11" t="s">
        <v>31</v>
      </c>
      <c r="D5" s="11" t="s">
        <v>1</v>
      </c>
      <c r="E5" s="12" t="s">
        <v>2</v>
      </c>
    </row>
    <row r="6" spans="1:5" ht="24.75" customHeight="1">
      <c r="A6" s="25" t="s">
        <v>5</v>
      </c>
      <c r="B6" s="14">
        <v>724553000</v>
      </c>
      <c r="C6" s="14">
        <v>715247150</v>
      </c>
      <c r="D6" s="15">
        <f aca="true" t="shared" si="0" ref="D6:D18">B6-C6</f>
        <v>9305850</v>
      </c>
      <c r="E6" s="16"/>
    </row>
    <row r="7" spans="1:5" ht="24.75" customHeight="1">
      <c r="A7" s="25" t="s">
        <v>6</v>
      </c>
      <c r="B7" s="18">
        <v>322247000</v>
      </c>
      <c r="C7" s="18">
        <v>312753338</v>
      </c>
      <c r="D7" s="15">
        <f t="shared" si="0"/>
        <v>9493662</v>
      </c>
      <c r="E7" s="19"/>
    </row>
    <row r="8" spans="1:5" ht="24.75" customHeight="1">
      <c r="A8" s="25" t="s">
        <v>7</v>
      </c>
      <c r="B8" s="18">
        <v>0</v>
      </c>
      <c r="C8" s="18">
        <v>0</v>
      </c>
      <c r="D8" s="15">
        <f t="shared" si="0"/>
        <v>0</v>
      </c>
      <c r="E8" s="19"/>
    </row>
    <row r="9" spans="1:5" ht="24.75" customHeight="1">
      <c r="A9" s="25" t="s">
        <v>8</v>
      </c>
      <c r="B9" s="18">
        <v>1462000</v>
      </c>
      <c r="C9" s="18">
        <v>1459900</v>
      </c>
      <c r="D9" s="15">
        <f t="shared" si="0"/>
        <v>2100</v>
      </c>
      <c r="E9" s="19"/>
    </row>
    <row r="10" spans="1:5" ht="24.75" customHeight="1">
      <c r="A10" s="25" t="s">
        <v>9</v>
      </c>
      <c r="B10" s="18">
        <v>0</v>
      </c>
      <c r="C10" s="18">
        <v>0</v>
      </c>
      <c r="D10" s="15">
        <f t="shared" si="0"/>
        <v>0</v>
      </c>
      <c r="E10" s="19"/>
    </row>
    <row r="11" spans="1:5" ht="24.75" customHeight="1">
      <c r="A11" s="25" t="s">
        <v>10</v>
      </c>
      <c r="B11" s="18">
        <v>0</v>
      </c>
      <c r="C11" s="18">
        <v>0</v>
      </c>
      <c r="D11" s="15">
        <f t="shared" si="0"/>
        <v>0</v>
      </c>
      <c r="E11" s="19"/>
    </row>
    <row r="12" spans="1:5" ht="24.75" customHeight="1">
      <c r="A12" s="25" t="s">
        <v>115</v>
      </c>
      <c r="B12" s="18">
        <v>0</v>
      </c>
      <c r="C12" s="18">
        <v>0</v>
      </c>
      <c r="D12" s="15">
        <f t="shared" si="0"/>
        <v>0</v>
      </c>
      <c r="E12" s="19"/>
    </row>
    <row r="13" spans="1:5" ht="24.75" customHeight="1">
      <c r="A13" s="25" t="s">
        <v>236</v>
      </c>
      <c r="B13" s="18">
        <v>0</v>
      </c>
      <c r="C13" s="18">
        <v>0</v>
      </c>
      <c r="D13" s="15">
        <f t="shared" si="0"/>
        <v>0</v>
      </c>
      <c r="E13" s="19"/>
    </row>
    <row r="14" spans="1:5" ht="24.75" customHeight="1">
      <c r="A14" s="25" t="s">
        <v>116</v>
      </c>
      <c r="B14" s="18">
        <v>0</v>
      </c>
      <c r="C14" s="18">
        <v>0</v>
      </c>
      <c r="D14" s="15">
        <f t="shared" si="0"/>
        <v>0</v>
      </c>
      <c r="E14" s="19"/>
    </row>
    <row r="15" spans="1:5" ht="24.75" customHeight="1">
      <c r="A15" s="25" t="s">
        <v>117</v>
      </c>
      <c r="B15" s="18">
        <v>40436000</v>
      </c>
      <c r="C15" s="18">
        <v>39523010</v>
      </c>
      <c r="D15" s="15">
        <f t="shared" si="0"/>
        <v>912990</v>
      </c>
      <c r="E15" s="19"/>
    </row>
    <row r="16" spans="1:5" ht="24.75" customHeight="1">
      <c r="A16" s="25" t="s">
        <v>118</v>
      </c>
      <c r="B16" s="18">
        <v>0</v>
      </c>
      <c r="C16" s="18">
        <v>0</v>
      </c>
      <c r="D16" s="15">
        <f t="shared" si="0"/>
        <v>0</v>
      </c>
      <c r="E16" s="19"/>
    </row>
    <row r="17" spans="1:5" ht="24.75" customHeight="1">
      <c r="A17" s="26" t="s">
        <v>119</v>
      </c>
      <c r="B17" s="21">
        <v>0</v>
      </c>
      <c r="C17" s="21">
        <v>0</v>
      </c>
      <c r="D17" s="15">
        <f t="shared" si="0"/>
        <v>0</v>
      </c>
      <c r="E17" s="22"/>
    </row>
    <row r="18" spans="1:5" ht="24.75" customHeight="1">
      <c r="A18" s="26" t="s">
        <v>120</v>
      </c>
      <c r="B18" s="21">
        <v>321118000</v>
      </c>
      <c r="C18" s="21">
        <v>320545730</v>
      </c>
      <c r="D18" s="15">
        <f t="shared" si="0"/>
        <v>572270</v>
      </c>
      <c r="E18" s="22"/>
    </row>
    <row r="19" spans="1:5" ht="24.75" customHeight="1">
      <c r="A19" s="27" t="s">
        <v>36</v>
      </c>
      <c r="B19" s="23">
        <f>SUM(B6:B18)</f>
        <v>1409816000</v>
      </c>
      <c r="C19" s="23">
        <f>SUM(C6:C18)</f>
        <v>1389529128</v>
      </c>
      <c r="D19" s="23">
        <f>SUM(D6:D18)</f>
        <v>20286872</v>
      </c>
      <c r="E19" s="24"/>
    </row>
  </sheetData>
  <sheetProtection/>
  <mergeCells count="1">
    <mergeCell ref="A3:E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5.50390625" style="3" customWidth="1"/>
    <col min="2" max="2" width="5.375" style="3" customWidth="1"/>
    <col min="3" max="3" width="22.75390625" style="3" customWidth="1"/>
    <col min="4" max="5" width="15.625" style="3" customWidth="1"/>
    <col min="6" max="6" width="14.25390625" style="3" customWidth="1"/>
    <col min="7" max="7" width="53.50390625" style="3" customWidth="1"/>
    <col min="8" max="16384" width="9.00390625" style="3" customWidth="1"/>
  </cols>
  <sheetData>
    <row r="1" ht="13.5">
      <c r="A1" s="28" t="s">
        <v>40</v>
      </c>
    </row>
    <row r="3" spans="1:7" ht="25.5">
      <c r="A3" s="101" t="s">
        <v>38</v>
      </c>
      <c r="B3" s="101"/>
      <c r="C3" s="101"/>
      <c r="D3" s="101"/>
      <c r="E3" s="101"/>
      <c r="F3" s="101"/>
      <c r="G3" s="101"/>
    </row>
    <row r="4" ht="13.5">
      <c r="G4" s="1" t="s">
        <v>39</v>
      </c>
    </row>
    <row r="5" spans="1:7" ht="13.5">
      <c r="A5" s="106" t="s">
        <v>11</v>
      </c>
      <c r="B5" s="99"/>
      <c r="C5" s="99"/>
      <c r="D5" s="99" t="s">
        <v>77</v>
      </c>
      <c r="E5" s="99" t="s">
        <v>78</v>
      </c>
      <c r="F5" s="107" t="s">
        <v>1</v>
      </c>
      <c r="G5" s="104" t="s">
        <v>12</v>
      </c>
    </row>
    <row r="6" spans="1:7" ht="13.5">
      <c r="A6" s="29" t="s">
        <v>13</v>
      </c>
      <c r="B6" s="30" t="s">
        <v>14</v>
      </c>
      <c r="C6" s="30" t="s">
        <v>15</v>
      </c>
      <c r="D6" s="100"/>
      <c r="E6" s="100"/>
      <c r="F6" s="108"/>
      <c r="G6" s="105"/>
    </row>
    <row r="7" spans="1:7" ht="19.5" customHeight="1">
      <c r="A7" s="102" t="s">
        <v>3</v>
      </c>
      <c r="B7" s="103"/>
      <c r="C7" s="103"/>
      <c r="D7" s="31">
        <f>SUM(D8)</f>
        <v>130513000</v>
      </c>
      <c r="E7" s="31">
        <f>SUM(E8)</f>
        <v>155064820</v>
      </c>
      <c r="F7" s="31">
        <f>D7-E7</f>
        <v>-24551820</v>
      </c>
      <c r="G7" s="32"/>
    </row>
    <row r="8" spans="1:7" ht="19.5" customHeight="1">
      <c r="A8" s="91"/>
      <c r="B8" s="92" t="s">
        <v>121</v>
      </c>
      <c r="C8" s="92"/>
      <c r="D8" s="34">
        <f>SUM(D9:D13)</f>
        <v>130513000</v>
      </c>
      <c r="E8" s="34">
        <f>SUM(E9:E13)</f>
        <v>155064820</v>
      </c>
      <c r="F8" s="34">
        <f aca="true" t="shared" si="0" ref="F8:F72">D8-E8</f>
        <v>-24551820</v>
      </c>
      <c r="G8" s="35"/>
    </row>
    <row r="9" spans="1:7" ht="19.5" customHeight="1">
      <c r="A9" s="91"/>
      <c r="B9" s="92"/>
      <c r="C9" s="33" t="s">
        <v>16</v>
      </c>
      <c r="D9" s="34">
        <v>9000000</v>
      </c>
      <c r="E9" s="34">
        <v>9000000</v>
      </c>
      <c r="F9" s="34">
        <f t="shared" si="0"/>
        <v>0</v>
      </c>
      <c r="G9" s="35" t="s">
        <v>279</v>
      </c>
    </row>
    <row r="10" spans="1:7" ht="19.5" customHeight="1">
      <c r="A10" s="91"/>
      <c r="B10" s="92"/>
      <c r="C10" s="33" t="s">
        <v>17</v>
      </c>
      <c r="D10" s="34">
        <v>121508000</v>
      </c>
      <c r="E10" s="34">
        <v>146056720</v>
      </c>
      <c r="F10" s="34">
        <f t="shared" si="0"/>
        <v>-24548720</v>
      </c>
      <c r="G10" s="35" t="s">
        <v>293</v>
      </c>
    </row>
    <row r="11" spans="1:7" ht="19.5" customHeight="1">
      <c r="A11" s="91"/>
      <c r="B11" s="92"/>
      <c r="C11" s="33" t="s">
        <v>18</v>
      </c>
      <c r="D11" s="34">
        <v>0</v>
      </c>
      <c r="E11" s="34">
        <v>0</v>
      </c>
      <c r="F11" s="34">
        <f t="shared" si="0"/>
        <v>0</v>
      </c>
      <c r="G11" s="35"/>
    </row>
    <row r="12" spans="1:7" ht="19.5" customHeight="1">
      <c r="A12" s="91"/>
      <c r="B12" s="92"/>
      <c r="C12" s="33" t="s">
        <v>122</v>
      </c>
      <c r="D12" s="34">
        <v>5000</v>
      </c>
      <c r="E12" s="34">
        <v>8100</v>
      </c>
      <c r="F12" s="34">
        <f t="shared" si="0"/>
        <v>-3100</v>
      </c>
      <c r="G12" s="35"/>
    </row>
    <row r="13" spans="1:7" ht="19.5" customHeight="1">
      <c r="A13" s="91"/>
      <c r="B13" s="92"/>
      <c r="C13" s="33" t="s">
        <v>123</v>
      </c>
      <c r="D13" s="34">
        <v>0</v>
      </c>
      <c r="E13" s="34">
        <v>0</v>
      </c>
      <c r="F13" s="34">
        <f t="shared" si="0"/>
        <v>0</v>
      </c>
      <c r="G13" s="35"/>
    </row>
    <row r="14" spans="1:7" ht="19.5" customHeight="1">
      <c r="A14" s="91" t="s">
        <v>43</v>
      </c>
      <c r="B14" s="92"/>
      <c r="C14" s="92"/>
      <c r="D14" s="34">
        <f>SUM(D15)</f>
        <v>363919000</v>
      </c>
      <c r="E14" s="34">
        <f>SUM(E15)</f>
        <v>260279000</v>
      </c>
      <c r="F14" s="34">
        <f t="shared" si="0"/>
        <v>103640000</v>
      </c>
      <c r="G14" s="35"/>
    </row>
    <row r="15" spans="1:7" ht="19.5" customHeight="1">
      <c r="A15" s="91"/>
      <c r="B15" s="92" t="s">
        <v>124</v>
      </c>
      <c r="C15" s="92"/>
      <c r="D15" s="34">
        <f>SUM(D16:D20)</f>
        <v>363919000</v>
      </c>
      <c r="E15" s="34">
        <f>SUM(E16:E20)</f>
        <v>260279000</v>
      </c>
      <c r="F15" s="34">
        <f>D15-E15</f>
        <v>103640000</v>
      </c>
      <c r="G15" s="35"/>
    </row>
    <row r="16" spans="1:7" ht="19.5" customHeight="1">
      <c r="A16" s="91"/>
      <c r="B16" s="92"/>
      <c r="C16" s="33" t="s">
        <v>216</v>
      </c>
      <c r="D16" s="34">
        <v>25783000</v>
      </c>
      <c r="E16" s="34">
        <v>25297230</v>
      </c>
      <c r="F16" s="34">
        <f t="shared" si="0"/>
        <v>485770</v>
      </c>
      <c r="G16" s="35" t="s">
        <v>276</v>
      </c>
    </row>
    <row r="17" spans="1:7" ht="23.25" customHeight="1">
      <c r="A17" s="91"/>
      <c r="B17" s="92"/>
      <c r="C17" s="36" t="s">
        <v>125</v>
      </c>
      <c r="D17" s="34">
        <v>7995000</v>
      </c>
      <c r="E17" s="34">
        <v>7875580</v>
      </c>
      <c r="F17" s="34">
        <f t="shared" si="0"/>
        <v>119420</v>
      </c>
      <c r="G17" s="35" t="s">
        <v>294</v>
      </c>
    </row>
    <row r="18" spans="1:7" ht="23.25" customHeight="1">
      <c r="A18" s="91"/>
      <c r="B18" s="92"/>
      <c r="C18" s="33" t="s">
        <v>217</v>
      </c>
      <c r="D18" s="34">
        <v>13773000</v>
      </c>
      <c r="E18" s="34">
        <v>13577150</v>
      </c>
      <c r="F18" s="34">
        <f t="shared" si="0"/>
        <v>195850</v>
      </c>
      <c r="G18" s="35" t="s">
        <v>277</v>
      </c>
    </row>
    <row r="19" spans="1:7" ht="23.25" customHeight="1">
      <c r="A19" s="91"/>
      <c r="B19" s="92"/>
      <c r="C19" s="33" t="s">
        <v>218</v>
      </c>
      <c r="D19" s="34">
        <v>316368000</v>
      </c>
      <c r="E19" s="34">
        <v>213529040</v>
      </c>
      <c r="F19" s="34">
        <f t="shared" si="0"/>
        <v>102838960</v>
      </c>
      <c r="G19" s="35" t="s">
        <v>278</v>
      </c>
    </row>
    <row r="20" spans="1:7" ht="19.5" customHeight="1">
      <c r="A20" s="91"/>
      <c r="B20" s="92"/>
      <c r="C20" s="33" t="s">
        <v>219</v>
      </c>
      <c r="D20" s="34"/>
      <c r="E20" s="34"/>
      <c r="F20" s="34">
        <f t="shared" si="0"/>
        <v>0</v>
      </c>
      <c r="G20" s="35"/>
    </row>
    <row r="21" spans="1:7" ht="19.5" customHeight="1">
      <c r="A21" s="91" t="s">
        <v>44</v>
      </c>
      <c r="B21" s="92"/>
      <c r="C21" s="92"/>
      <c r="D21" s="34">
        <f>SUM(D22)</f>
        <v>592261000</v>
      </c>
      <c r="E21" s="34">
        <f>SUM(E22)</f>
        <v>651439510</v>
      </c>
      <c r="F21" s="34">
        <f t="shared" si="0"/>
        <v>-59178510</v>
      </c>
      <c r="G21" s="35"/>
    </row>
    <row r="22" spans="1:7" ht="19.5" customHeight="1">
      <c r="A22" s="91"/>
      <c r="B22" s="92" t="s">
        <v>45</v>
      </c>
      <c r="C22" s="92"/>
      <c r="D22" s="34">
        <f>SUM(D23:D25)</f>
        <v>592261000</v>
      </c>
      <c r="E22" s="34">
        <f>SUM(E23:E25)</f>
        <v>651439510</v>
      </c>
      <c r="F22" s="34">
        <f t="shared" si="0"/>
        <v>-59178510</v>
      </c>
      <c r="G22" s="35"/>
    </row>
    <row r="23" spans="1:7" ht="19.5" customHeight="1">
      <c r="A23" s="91"/>
      <c r="B23" s="92"/>
      <c r="C23" s="33" t="s">
        <v>127</v>
      </c>
      <c r="D23" s="34">
        <v>0</v>
      </c>
      <c r="E23" s="34">
        <v>0</v>
      </c>
      <c r="F23" s="34">
        <f t="shared" si="0"/>
        <v>0</v>
      </c>
      <c r="G23" s="35"/>
    </row>
    <row r="24" spans="1:7" ht="32.25" customHeight="1">
      <c r="A24" s="91"/>
      <c r="B24" s="92"/>
      <c r="C24" s="33" t="s">
        <v>237</v>
      </c>
      <c r="D24" s="34">
        <v>76612000</v>
      </c>
      <c r="E24" s="34">
        <v>74868800</v>
      </c>
      <c r="F24" s="34">
        <f t="shared" si="0"/>
        <v>1743200</v>
      </c>
      <c r="G24" s="37" t="s">
        <v>280</v>
      </c>
    </row>
    <row r="25" spans="1:7" ht="65.25" customHeight="1">
      <c r="A25" s="91"/>
      <c r="B25" s="92"/>
      <c r="C25" s="33" t="s">
        <v>126</v>
      </c>
      <c r="D25" s="34">
        <v>515649000</v>
      </c>
      <c r="E25" s="34">
        <v>576570710</v>
      </c>
      <c r="F25" s="34">
        <f t="shared" si="0"/>
        <v>-60921710</v>
      </c>
      <c r="G25" s="37" t="s">
        <v>281</v>
      </c>
    </row>
    <row r="26" spans="1:7" ht="19.5" customHeight="1">
      <c r="A26" s="91"/>
      <c r="B26" s="92" t="s">
        <v>128</v>
      </c>
      <c r="C26" s="92"/>
      <c r="D26" s="34">
        <f>SUM(D27:D28)</f>
        <v>0</v>
      </c>
      <c r="E26" s="34">
        <f>SUM(E27:E28)</f>
        <v>0</v>
      </c>
      <c r="F26" s="34">
        <f t="shared" si="0"/>
        <v>0</v>
      </c>
      <c r="G26" s="35"/>
    </row>
    <row r="27" spans="1:7" ht="13.5">
      <c r="A27" s="91"/>
      <c r="B27" s="92"/>
      <c r="C27" s="33" t="s">
        <v>129</v>
      </c>
      <c r="D27" s="34">
        <v>0</v>
      </c>
      <c r="E27" s="34">
        <v>0</v>
      </c>
      <c r="F27" s="34">
        <f t="shared" si="0"/>
        <v>0</v>
      </c>
      <c r="G27" s="35"/>
    </row>
    <row r="28" spans="1:7" ht="19.5" customHeight="1">
      <c r="A28" s="91"/>
      <c r="B28" s="92"/>
      <c r="C28" s="33" t="s">
        <v>130</v>
      </c>
      <c r="D28" s="34">
        <v>0</v>
      </c>
      <c r="E28" s="34">
        <v>0</v>
      </c>
      <c r="F28" s="34">
        <f t="shared" si="0"/>
        <v>0</v>
      </c>
      <c r="G28" s="35"/>
    </row>
    <row r="29" spans="1:7" ht="19.5" customHeight="1">
      <c r="A29" s="91" t="s">
        <v>46</v>
      </c>
      <c r="B29" s="92"/>
      <c r="C29" s="92"/>
      <c r="D29" s="34">
        <f>SUM(D30)</f>
        <v>418000</v>
      </c>
      <c r="E29" s="34">
        <f>SUM(E30)</f>
        <v>418471</v>
      </c>
      <c r="F29" s="34">
        <f t="shared" si="0"/>
        <v>-471</v>
      </c>
      <c r="G29" s="35"/>
    </row>
    <row r="30" spans="1:7" ht="19.5" customHeight="1">
      <c r="A30" s="91"/>
      <c r="B30" s="92" t="s">
        <v>47</v>
      </c>
      <c r="C30" s="92"/>
      <c r="D30" s="34">
        <f>SUM(D31:D32)</f>
        <v>418000</v>
      </c>
      <c r="E30" s="34">
        <f>SUM(E31:E32)</f>
        <v>418471</v>
      </c>
      <c r="F30" s="34">
        <f t="shared" si="0"/>
        <v>-471</v>
      </c>
      <c r="G30" s="35"/>
    </row>
    <row r="31" spans="1:7" ht="19.5" customHeight="1">
      <c r="A31" s="91"/>
      <c r="B31" s="112"/>
      <c r="C31" s="33" t="s">
        <v>131</v>
      </c>
      <c r="D31" s="34">
        <v>418000</v>
      </c>
      <c r="E31" s="34">
        <v>418471</v>
      </c>
      <c r="F31" s="34">
        <f t="shared" si="0"/>
        <v>-471</v>
      </c>
      <c r="G31" s="35" t="s">
        <v>282</v>
      </c>
    </row>
    <row r="32" spans="1:7" ht="19.5" customHeight="1">
      <c r="A32" s="91"/>
      <c r="B32" s="112"/>
      <c r="C32" s="33" t="s">
        <v>132</v>
      </c>
      <c r="D32" s="34">
        <v>0</v>
      </c>
      <c r="E32" s="34">
        <v>0</v>
      </c>
      <c r="F32" s="34">
        <f t="shared" si="0"/>
        <v>0</v>
      </c>
      <c r="G32" s="35"/>
    </row>
    <row r="33" spans="1:7" ht="19.5" customHeight="1">
      <c r="A33" s="91" t="s">
        <v>133</v>
      </c>
      <c r="B33" s="92"/>
      <c r="C33" s="92"/>
      <c r="D33" s="34">
        <f>SUM(D34)</f>
        <v>0</v>
      </c>
      <c r="E33" s="34">
        <f>SUM(E34)</f>
        <v>0</v>
      </c>
      <c r="F33" s="34">
        <f t="shared" si="0"/>
        <v>0</v>
      </c>
      <c r="G33" s="35"/>
    </row>
    <row r="34" spans="1:7" ht="19.5" customHeight="1">
      <c r="A34" s="91"/>
      <c r="B34" s="92" t="s">
        <v>134</v>
      </c>
      <c r="C34" s="92"/>
      <c r="D34" s="34">
        <f>SUM(D35:D38)</f>
        <v>0</v>
      </c>
      <c r="E34" s="34">
        <f>SUM(E35:E38)</f>
        <v>0</v>
      </c>
      <c r="F34" s="34">
        <f t="shared" si="0"/>
        <v>0</v>
      </c>
      <c r="G34" s="35"/>
    </row>
    <row r="35" spans="1:7" ht="19.5" customHeight="1">
      <c r="A35" s="91"/>
      <c r="B35" s="92"/>
      <c r="C35" s="33" t="s">
        <v>121</v>
      </c>
      <c r="D35" s="34">
        <v>0</v>
      </c>
      <c r="E35" s="34">
        <v>0</v>
      </c>
      <c r="F35" s="34">
        <f t="shared" si="0"/>
        <v>0</v>
      </c>
      <c r="G35" s="35"/>
    </row>
    <row r="36" spans="1:7" ht="19.5" customHeight="1">
      <c r="A36" s="91"/>
      <c r="B36" s="92"/>
      <c r="C36" s="33" t="s">
        <v>135</v>
      </c>
      <c r="D36" s="34">
        <v>0</v>
      </c>
      <c r="E36" s="34">
        <v>0</v>
      </c>
      <c r="F36" s="34">
        <f t="shared" si="0"/>
        <v>0</v>
      </c>
      <c r="G36" s="35"/>
    </row>
    <row r="37" spans="1:7" ht="19.5" customHeight="1">
      <c r="A37" s="91"/>
      <c r="B37" s="92"/>
      <c r="C37" s="33" t="s">
        <v>136</v>
      </c>
      <c r="D37" s="34">
        <v>0</v>
      </c>
      <c r="E37" s="34">
        <v>0</v>
      </c>
      <c r="F37" s="34">
        <f t="shared" si="0"/>
        <v>0</v>
      </c>
      <c r="G37" s="35"/>
    </row>
    <row r="38" spans="1:7" ht="19.5" customHeight="1">
      <c r="A38" s="91"/>
      <c r="B38" s="92"/>
      <c r="C38" s="33" t="s">
        <v>137</v>
      </c>
      <c r="D38" s="34">
        <v>0</v>
      </c>
      <c r="E38" s="34">
        <v>0</v>
      </c>
      <c r="F38" s="34">
        <f t="shared" si="0"/>
        <v>0</v>
      </c>
      <c r="G38" s="35"/>
    </row>
    <row r="39" spans="1:7" ht="19.5" customHeight="1">
      <c r="A39" s="94" t="s">
        <v>48</v>
      </c>
      <c r="B39" s="93"/>
      <c r="C39" s="93"/>
      <c r="D39" s="34">
        <f>SUM(D40)</f>
        <v>0</v>
      </c>
      <c r="E39" s="34">
        <f>SUM(E40)</f>
        <v>0</v>
      </c>
      <c r="F39" s="34">
        <f t="shared" si="0"/>
        <v>0</v>
      </c>
      <c r="G39" s="40"/>
    </row>
    <row r="40" spans="1:7" ht="19.5" customHeight="1">
      <c r="A40" s="109"/>
      <c r="B40" s="95" t="s">
        <v>138</v>
      </c>
      <c r="C40" s="96"/>
      <c r="D40" s="34">
        <f>SUM(D41:D42)</f>
        <v>0</v>
      </c>
      <c r="E40" s="34">
        <f>SUM(E41:E42)</f>
        <v>0</v>
      </c>
      <c r="F40" s="34">
        <f t="shared" si="0"/>
        <v>0</v>
      </c>
      <c r="G40" s="40"/>
    </row>
    <row r="41" spans="1:7" ht="19.5" customHeight="1">
      <c r="A41" s="109"/>
      <c r="B41" s="110"/>
      <c r="C41" s="39" t="s">
        <v>139</v>
      </c>
      <c r="D41" s="34">
        <v>0</v>
      </c>
      <c r="E41" s="34">
        <v>0</v>
      </c>
      <c r="F41" s="34">
        <f t="shared" si="0"/>
        <v>0</v>
      </c>
      <c r="G41" s="40"/>
    </row>
    <row r="42" spans="1:7" ht="19.5" customHeight="1">
      <c r="A42" s="109"/>
      <c r="B42" s="111"/>
      <c r="C42" s="39" t="s">
        <v>140</v>
      </c>
      <c r="D42" s="34">
        <v>0</v>
      </c>
      <c r="E42" s="34">
        <v>0</v>
      </c>
      <c r="F42" s="34">
        <f t="shared" si="0"/>
        <v>0</v>
      </c>
      <c r="G42" s="40"/>
    </row>
    <row r="43" spans="1:7" ht="19.5" customHeight="1">
      <c r="A43" s="94" t="s">
        <v>49</v>
      </c>
      <c r="B43" s="93"/>
      <c r="C43" s="93"/>
      <c r="D43" s="34">
        <f>SUM(D44)</f>
        <v>0</v>
      </c>
      <c r="E43" s="34">
        <f>SUM(E44)</f>
        <v>0</v>
      </c>
      <c r="F43" s="34">
        <f t="shared" si="0"/>
        <v>0</v>
      </c>
      <c r="G43" s="40"/>
    </row>
    <row r="44" spans="1:7" ht="19.5" customHeight="1">
      <c r="A44" s="109"/>
      <c r="B44" s="95" t="s">
        <v>141</v>
      </c>
      <c r="C44" s="96"/>
      <c r="D44" s="34">
        <f>SUM(D45:D46)</f>
        <v>0</v>
      </c>
      <c r="E44" s="34">
        <f>SUM(E45:E46)</f>
        <v>0</v>
      </c>
      <c r="F44" s="34">
        <f t="shared" si="0"/>
        <v>0</v>
      </c>
      <c r="G44" s="40"/>
    </row>
    <row r="45" spans="1:7" ht="19.5" customHeight="1">
      <c r="A45" s="109"/>
      <c r="B45" s="110" t="s">
        <v>143</v>
      </c>
      <c r="C45" s="39" t="s">
        <v>142</v>
      </c>
      <c r="D45" s="34">
        <v>0</v>
      </c>
      <c r="E45" s="34">
        <v>0</v>
      </c>
      <c r="F45" s="34">
        <f t="shared" si="0"/>
        <v>0</v>
      </c>
      <c r="G45" s="40"/>
    </row>
    <row r="46" spans="1:7" ht="19.5" customHeight="1">
      <c r="A46" s="109"/>
      <c r="B46" s="111"/>
      <c r="C46" s="39" t="s">
        <v>144</v>
      </c>
      <c r="D46" s="34">
        <v>0</v>
      </c>
      <c r="E46" s="34">
        <v>0</v>
      </c>
      <c r="F46" s="34">
        <f t="shared" si="0"/>
        <v>0</v>
      </c>
      <c r="G46" s="40"/>
    </row>
    <row r="47" spans="1:7" ht="19.5" customHeight="1">
      <c r="A47" s="94" t="s">
        <v>145</v>
      </c>
      <c r="B47" s="93"/>
      <c r="C47" s="93"/>
      <c r="D47" s="34">
        <f>SUM(D48)</f>
        <v>0</v>
      </c>
      <c r="E47" s="34">
        <f>SUM(E48)</f>
        <v>0</v>
      </c>
      <c r="F47" s="34">
        <f t="shared" si="0"/>
        <v>0</v>
      </c>
      <c r="G47" s="40"/>
    </row>
    <row r="48" spans="1:7" ht="19.5" customHeight="1">
      <c r="A48" s="38"/>
      <c r="B48" s="95" t="s">
        <v>146</v>
      </c>
      <c r="C48" s="96"/>
      <c r="D48" s="34">
        <f>SUM(D49)</f>
        <v>0</v>
      </c>
      <c r="E48" s="34">
        <f>SUM(E49)</f>
        <v>0</v>
      </c>
      <c r="F48" s="34">
        <f t="shared" si="0"/>
        <v>0</v>
      </c>
      <c r="G48" s="40"/>
    </row>
    <row r="49" spans="1:7" ht="19.5" customHeight="1">
      <c r="A49" s="41"/>
      <c r="B49" s="39"/>
      <c r="C49" s="39" t="s">
        <v>146</v>
      </c>
      <c r="D49" s="34">
        <v>0</v>
      </c>
      <c r="E49" s="34">
        <v>0</v>
      </c>
      <c r="F49" s="34">
        <f t="shared" si="0"/>
        <v>0</v>
      </c>
      <c r="G49" s="40"/>
    </row>
    <row r="50" spans="1:7" ht="19.5" customHeight="1">
      <c r="A50" s="91" t="s">
        <v>147</v>
      </c>
      <c r="B50" s="92"/>
      <c r="C50" s="92"/>
      <c r="D50" s="34">
        <f>SUM(D51,D54,D56,D58)</f>
        <v>321118000</v>
      </c>
      <c r="E50" s="34">
        <f>SUM(E51,E54,E56,E58)</f>
        <v>320545730</v>
      </c>
      <c r="F50" s="34">
        <f t="shared" si="0"/>
        <v>572270</v>
      </c>
      <c r="G50" s="35"/>
    </row>
    <row r="51" spans="1:7" ht="19.5" customHeight="1">
      <c r="A51" s="91"/>
      <c r="B51" s="92" t="s">
        <v>148</v>
      </c>
      <c r="C51" s="92"/>
      <c r="D51" s="34">
        <f>SUM(D52:D53)</f>
        <v>0</v>
      </c>
      <c r="E51" s="34">
        <f>SUM(E52:E53)</f>
        <v>0</v>
      </c>
      <c r="F51" s="34">
        <f t="shared" si="0"/>
        <v>0</v>
      </c>
      <c r="G51" s="35"/>
    </row>
    <row r="52" spans="1:7" ht="19.5" customHeight="1">
      <c r="A52" s="91"/>
      <c r="B52" s="92"/>
      <c r="C52" s="33" t="s">
        <v>148</v>
      </c>
      <c r="D52" s="34">
        <v>0</v>
      </c>
      <c r="E52" s="34">
        <v>0</v>
      </c>
      <c r="F52" s="34">
        <f t="shared" si="0"/>
        <v>0</v>
      </c>
      <c r="G52" s="35"/>
    </row>
    <row r="53" spans="1:7" ht="19.5" customHeight="1">
      <c r="A53" s="91"/>
      <c r="B53" s="92"/>
      <c r="C53" s="33" t="s">
        <v>149</v>
      </c>
      <c r="D53" s="34">
        <v>0</v>
      </c>
      <c r="E53" s="34">
        <v>0</v>
      </c>
      <c r="F53" s="34">
        <f t="shared" si="0"/>
        <v>0</v>
      </c>
      <c r="G53" s="35"/>
    </row>
    <row r="54" spans="1:7" ht="19.5" customHeight="1">
      <c r="A54" s="91"/>
      <c r="B54" s="93" t="s">
        <v>150</v>
      </c>
      <c r="C54" s="93"/>
      <c r="D54" s="34">
        <f>SUM(D55)</f>
        <v>0</v>
      </c>
      <c r="E54" s="34">
        <f>SUM(E55)</f>
        <v>0</v>
      </c>
      <c r="F54" s="34">
        <f t="shared" si="0"/>
        <v>0</v>
      </c>
      <c r="G54" s="35"/>
    </row>
    <row r="55" spans="1:7" ht="19.5" customHeight="1">
      <c r="A55" s="91"/>
      <c r="B55" s="39"/>
      <c r="C55" s="39" t="s">
        <v>134</v>
      </c>
      <c r="D55" s="34">
        <v>0</v>
      </c>
      <c r="E55" s="34">
        <v>0</v>
      </c>
      <c r="F55" s="34">
        <f t="shared" si="0"/>
        <v>0</v>
      </c>
      <c r="G55" s="35"/>
    </row>
    <row r="56" spans="1:7" ht="19.5" customHeight="1">
      <c r="A56" s="91"/>
      <c r="B56" s="93" t="s">
        <v>151</v>
      </c>
      <c r="C56" s="93"/>
      <c r="D56" s="34">
        <f>SUM(D57)</f>
        <v>0</v>
      </c>
      <c r="E56" s="34">
        <f>SUM(E57)</f>
        <v>0</v>
      </c>
      <c r="F56" s="34">
        <f t="shared" si="0"/>
        <v>0</v>
      </c>
      <c r="G56" s="35"/>
    </row>
    <row r="57" spans="1:7" ht="19.5" customHeight="1">
      <c r="A57" s="91"/>
      <c r="B57" s="39"/>
      <c r="C57" s="39" t="s">
        <v>152</v>
      </c>
      <c r="D57" s="34">
        <v>0</v>
      </c>
      <c r="E57" s="34">
        <v>0</v>
      </c>
      <c r="F57" s="34">
        <f t="shared" si="0"/>
        <v>0</v>
      </c>
      <c r="G57" s="35"/>
    </row>
    <row r="58" spans="1:7" ht="19.5" customHeight="1">
      <c r="A58" s="91"/>
      <c r="B58" s="93" t="s">
        <v>153</v>
      </c>
      <c r="C58" s="93"/>
      <c r="D58" s="34">
        <f>SUM(D59:D62)</f>
        <v>321118000</v>
      </c>
      <c r="E58" s="34">
        <f>SUM(E59:E62)</f>
        <v>320545730</v>
      </c>
      <c r="F58" s="34">
        <f t="shared" si="0"/>
        <v>572270</v>
      </c>
      <c r="G58" s="35"/>
    </row>
    <row r="59" spans="1:7" ht="29.25" customHeight="1">
      <c r="A59" s="91"/>
      <c r="B59" s="112"/>
      <c r="C59" s="42" t="s">
        <v>154</v>
      </c>
      <c r="D59" s="34">
        <v>116359000</v>
      </c>
      <c r="E59" s="34">
        <v>116349330</v>
      </c>
      <c r="F59" s="34">
        <f t="shared" si="0"/>
        <v>9670</v>
      </c>
      <c r="G59" s="37" t="s">
        <v>283</v>
      </c>
    </row>
    <row r="60" spans="1:7" ht="45" customHeight="1">
      <c r="A60" s="91"/>
      <c r="B60" s="112"/>
      <c r="C60" s="42" t="s">
        <v>220</v>
      </c>
      <c r="D60" s="34">
        <v>16789000</v>
      </c>
      <c r="E60" s="34">
        <v>16693680</v>
      </c>
      <c r="F60" s="34">
        <f t="shared" si="0"/>
        <v>95320</v>
      </c>
      <c r="G60" s="37" t="s">
        <v>295</v>
      </c>
    </row>
    <row r="61" spans="1:7" ht="42" customHeight="1">
      <c r="A61" s="91"/>
      <c r="B61" s="112"/>
      <c r="C61" s="42" t="s">
        <v>221</v>
      </c>
      <c r="D61" s="34">
        <v>47067000</v>
      </c>
      <c r="E61" s="34">
        <v>46973400</v>
      </c>
      <c r="F61" s="34">
        <f t="shared" si="0"/>
        <v>93600</v>
      </c>
      <c r="G61" s="37" t="s">
        <v>284</v>
      </c>
    </row>
    <row r="62" spans="1:7" ht="47.25" customHeight="1">
      <c r="A62" s="91"/>
      <c r="B62" s="112"/>
      <c r="C62" s="43" t="s">
        <v>222</v>
      </c>
      <c r="D62" s="34">
        <v>140903000</v>
      </c>
      <c r="E62" s="34">
        <v>140529320</v>
      </c>
      <c r="F62" s="34">
        <f t="shared" si="0"/>
        <v>373680</v>
      </c>
      <c r="G62" s="37" t="s">
        <v>285</v>
      </c>
    </row>
    <row r="63" spans="1:7" ht="19.5" customHeight="1">
      <c r="A63" s="91" t="s">
        <v>155</v>
      </c>
      <c r="B63" s="92"/>
      <c r="C63" s="92"/>
      <c r="D63" s="34">
        <f>SUM(D64,D66,D68,D73)</f>
        <v>1587000</v>
      </c>
      <c r="E63" s="34">
        <f>SUM(E64,E66,E68,E73)</f>
        <v>1802545</v>
      </c>
      <c r="F63" s="34">
        <f t="shared" si="0"/>
        <v>-215545</v>
      </c>
      <c r="G63" s="35"/>
    </row>
    <row r="64" spans="1:7" ht="19.5" customHeight="1">
      <c r="A64" s="91"/>
      <c r="B64" s="92" t="s">
        <v>156</v>
      </c>
      <c r="C64" s="92"/>
      <c r="D64" s="34">
        <f>SUM(D65)</f>
        <v>0</v>
      </c>
      <c r="E64" s="34">
        <f>SUM(E65)</f>
        <v>0</v>
      </c>
      <c r="F64" s="34">
        <f t="shared" si="0"/>
        <v>0</v>
      </c>
      <c r="G64" s="35"/>
    </row>
    <row r="65" spans="1:7" ht="23.25" customHeight="1">
      <c r="A65" s="91"/>
      <c r="B65" s="33"/>
      <c r="C65" s="33" t="s">
        <v>157</v>
      </c>
      <c r="D65" s="34">
        <v>0</v>
      </c>
      <c r="E65" s="34">
        <v>0</v>
      </c>
      <c r="F65" s="34">
        <f t="shared" si="0"/>
        <v>0</v>
      </c>
      <c r="G65" s="35"/>
    </row>
    <row r="66" spans="1:7" ht="19.5" customHeight="1">
      <c r="A66" s="91"/>
      <c r="B66" s="92" t="s">
        <v>158</v>
      </c>
      <c r="C66" s="92"/>
      <c r="D66" s="34">
        <f>SUM(D67)</f>
        <v>0</v>
      </c>
      <c r="E66" s="34">
        <f>SUM(E67)</f>
        <v>0</v>
      </c>
      <c r="F66" s="34">
        <f t="shared" si="0"/>
        <v>0</v>
      </c>
      <c r="G66" s="35"/>
    </row>
    <row r="67" spans="1:7" ht="23.25" customHeight="1">
      <c r="A67" s="91"/>
      <c r="B67" s="33"/>
      <c r="C67" s="33" t="s">
        <v>159</v>
      </c>
      <c r="D67" s="34">
        <v>0</v>
      </c>
      <c r="E67" s="34">
        <v>0</v>
      </c>
      <c r="F67" s="34">
        <f t="shared" si="0"/>
        <v>0</v>
      </c>
      <c r="G67" s="35"/>
    </row>
    <row r="68" spans="1:7" ht="19.5" customHeight="1">
      <c r="A68" s="91"/>
      <c r="B68" s="92" t="s">
        <v>160</v>
      </c>
      <c r="C68" s="92"/>
      <c r="D68" s="34">
        <f>SUM(D69:D72)</f>
        <v>1286000</v>
      </c>
      <c r="E68" s="34">
        <f>SUM(E69:E72)</f>
        <v>1501145</v>
      </c>
      <c r="F68" s="34">
        <f t="shared" si="0"/>
        <v>-215145</v>
      </c>
      <c r="G68" s="35"/>
    </row>
    <row r="69" spans="1:7" ht="19.5" customHeight="1">
      <c r="A69" s="91"/>
      <c r="B69" s="92"/>
      <c r="C69" s="33" t="s">
        <v>161</v>
      </c>
      <c r="D69" s="34">
        <v>300000</v>
      </c>
      <c r="E69" s="34">
        <v>617852</v>
      </c>
      <c r="F69" s="34">
        <f t="shared" si="0"/>
        <v>-317852</v>
      </c>
      <c r="G69" s="35" t="s">
        <v>286</v>
      </c>
    </row>
    <row r="70" spans="1:7" ht="19.5" customHeight="1">
      <c r="A70" s="91"/>
      <c r="B70" s="92"/>
      <c r="C70" s="33" t="s">
        <v>162</v>
      </c>
      <c r="D70" s="34">
        <v>980980</v>
      </c>
      <c r="E70" s="34">
        <v>874195</v>
      </c>
      <c r="F70" s="34">
        <f t="shared" si="0"/>
        <v>106785</v>
      </c>
      <c r="G70" s="35" t="s">
        <v>287</v>
      </c>
    </row>
    <row r="71" spans="1:7" ht="19.5" customHeight="1">
      <c r="A71" s="91"/>
      <c r="B71" s="92"/>
      <c r="C71" s="33" t="s">
        <v>163</v>
      </c>
      <c r="D71" s="34">
        <v>0</v>
      </c>
      <c r="E71" s="34">
        <v>0</v>
      </c>
      <c r="F71" s="34">
        <f t="shared" si="0"/>
        <v>0</v>
      </c>
      <c r="G71" s="35"/>
    </row>
    <row r="72" spans="1:7" ht="19.5" customHeight="1">
      <c r="A72" s="91"/>
      <c r="B72" s="92"/>
      <c r="C72" s="33" t="s">
        <v>164</v>
      </c>
      <c r="D72" s="34">
        <v>5020</v>
      </c>
      <c r="E72" s="34">
        <v>9098</v>
      </c>
      <c r="F72" s="34">
        <f t="shared" si="0"/>
        <v>-4078</v>
      </c>
      <c r="G72" s="35" t="s">
        <v>288</v>
      </c>
    </row>
    <row r="73" spans="1:7" ht="19.5" customHeight="1">
      <c r="A73" s="91"/>
      <c r="B73" s="92" t="s">
        <v>165</v>
      </c>
      <c r="C73" s="92"/>
      <c r="D73" s="34">
        <f>SUM(D74:D77)</f>
        <v>301000</v>
      </c>
      <c r="E73" s="34">
        <f>SUM(E74:E77)</f>
        <v>301400</v>
      </c>
      <c r="F73" s="34">
        <f aca="true" t="shared" si="1" ref="F73:F78">D73-E73</f>
        <v>-400</v>
      </c>
      <c r="G73" s="35"/>
    </row>
    <row r="74" spans="1:7" ht="23.25" customHeight="1">
      <c r="A74" s="91"/>
      <c r="B74" s="92"/>
      <c r="C74" s="33" t="s">
        <v>213</v>
      </c>
      <c r="D74" s="34">
        <v>0</v>
      </c>
      <c r="E74" s="34">
        <v>0</v>
      </c>
      <c r="F74" s="34">
        <f t="shared" si="1"/>
        <v>0</v>
      </c>
      <c r="G74" s="35"/>
    </row>
    <row r="75" spans="1:7" ht="19.5" customHeight="1">
      <c r="A75" s="91"/>
      <c r="B75" s="92"/>
      <c r="C75" s="33" t="s">
        <v>166</v>
      </c>
      <c r="D75" s="34">
        <v>0</v>
      </c>
      <c r="E75" s="34">
        <v>0</v>
      </c>
      <c r="F75" s="34">
        <f t="shared" si="1"/>
        <v>0</v>
      </c>
      <c r="G75" s="35"/>
    </row>
    <row r="76" spans="1:7" ht="19.5" customHeight="1">
      <c r="A76" s="91"/>
      <c r="B76" s="92"/>
      <c r="C76" s="33" t="s">
        <v>167</v>
      </c>
      <c r="D76" s="34">
        <v>0</v>
      </c>
      <c r="E76" s="34">
        <v>0</v>
      </c>
      <c r="F76" s="34">
        <f t="shared" si="1"/>
        <v>0</v>
      </c>
      <c r="G76" s="35"/>
    </row>
    <row r="77" spans="1:7" ht="45.75" customHeight="1">
      <c r="A77" s="98"/>
      <c r="B77" s="97"/>
      <c r="C77" s="44" t="s">
        <v>165</v>
      </c>
      <c r="D77" s="45">
        <v>301000</v>
      </c>
      <c r="E77" s="45">
        <v>301400</v>
      </c>
      <c r="F77" s="45">
        <f t="shared" si="1"/>
        <v>-400</v>
      </c>
      <c r="G77" s="46" t="s">
        <v>289</v>
      </c>
    </row>
    <row r="78" spans="1:7" ht="19.5" customHeight="1">
      <c r="A78" s="89" t="s">
        <v>19</v>
      </c>
      <c r="B78" s="90"/>
      <c r="C78" s="90"/>
      <c r="D78" s="47">
        <f>SUM(D7,D14,D21,D29,D33,D39,D43,D47,D50,D63)</f>
        <v>1409816000</v>
      </c>
      <c r="E78" s="47">
        <f>SUM(E7,E14,E21,E29,E33,E39,E43,E47,E50,E63)</f>
        <v>1389550076</v>
      </c>
      <c r="F78" s="47">
        <f t="shared" si="1"/>
        <v>20265924</v>
      </c>
      <c r="G78" s="48"/>
    </row>
    <row r="79" spans="1:7" ht="19.5" customHeight="1">
      <c r="A79" s="49"/>
      <c r="B79" s="49"/>
      <c r="C79" s="49"/>
      <c r="D79" s="50"/>
      <c r="E79" s="50"/>
      <c r="F79" s="50"/>
      <c r="G79" s="49"/>
    </row>
    <row r="86" ht="13.5">
      <c r="E86" s="3" t="s">
        <v>235</v>
      </c>
    </row>
  </sheetData>
  <sheetProtection/>
  <mergeCells count="56">
    <mergeCell ref="B66:C66"/>
    <mergeCell ref="B68:C68"/>
    <mergeCell ref="B73:C73"/>
    <mergeCell ref="B69:B72"/>
    <mergeCell ref="A39:C39"/>
    <mergeCell ref="A43:C43"/>
    <mergeCell ref="B64:C64"/>
    <mergeCell ref="B56:C56"/>
    <mergeCell ref="B58:C58"/>
    <mergeCell ref="B59:B62"/>
    <mergeCell ref="A26:A28"/>
    <mergeCell ref="B26:C26"/>
    <mergeCell ref="B27:B28"/>
    <mergeCell ref="A40:A42"/>
    <mergeCell ref="B31:B32"/>
    <mergeCell ref="B52:B53"/>
    <mergeCell ref="A29:C29"/>
    <mergeCell ref="A30:A32"/>
    <mergeCell ref="B30:C30"/>
    <mergeCell ref="A33:C33"/>
    <mergeCell ref="F5:F6"/>
    <mergeCell ref="A44:A46"/>
    <mergeCell ref="B40:C40"/>
    <mergeCell ref="B41:B42"/>
    <mergeCell ref="B45:B46"/>
    <mergeCell ref="B44:C44"/>
    <mergeCell ref="B9:B13"/>
    <mergeCell ref="A14:C14"/>
    <mergeCell ref="A8:A13"/>
    <mergeCell ref="B16:B20"/>
    <mergeCell ref="B8:C8"/>
    <mergeCell ref="A34:A38"/>
    <mergeCell ref="B34:C34"/>
    <mergeCell ref="B35:B38"/>
    <mergeCell ref="E5:E6"/>
    <mergeCell ref="A3:G3"/>
    <mergeCell ref="A7:C7"/>
    <mergeCell ref="G5:G6"/>
    <mergeCell ref="A5:C5"/>
    <mergeCell ref="D5:D6"/>
    <mergeCell ref="B15:C15"/>
    <mergeCell ref="A22:A25"/>
    <mergeCell ref="B22:C22"/>
    <mergeCell ref="B23:B25"/>
    <mergeCell ref="A15:A20"/>
    <mergeCell ref="A21:C21"/>
    <mergeCell ref="A78:C78"/>
    <mergeCell ref="A50:C50"/>
    <mergeCell ref="A51:A62"/>
    <mergeCell ref="B51:C51"/>
    <mergeCell ref="B54:C54"/>
    <mergeCell ref="A47:C47"/>
    <mergeCell ref="A63:C63"/>
    <mergeCell ref="B48:C48"/>
    <mergeCell ref="B74:B77"/>
    <mergeCell ref="A64:A77"/>
  </mergeCells>
  <printOptions horizontalCentered="1"/>
  <pageMargins left="0.7874015748031497" right="0.3937007874015748" top="0.5905511811023623" bottom="0.5905511811023623" header="0.5118110236220472" footer="0.5118110236220472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5.75390625" style="3" customWidth="1"/>
    <col min="2" max="2" width="7.25390625" style="3" customWidth="1"/>
    <col min="3" max="3" width="22.00390625" style="3" customWidth="1"/>
    <col min="4" max="5" width="15.625" style="3" customWidth="1"/>
    <col min="6" max="6" width="16.00390625" style="3" customWidth="1"/>
    <col min="7" max="7" width="50.50390625" style="3" customWidth="1"/>
    <col min="8" max="16384" width="9.00390625" style="3" customWidth="1"/>
  </cols>
  <sheetData>
    <row r="1" ht="13.5">
      <c r="A1" s="28" t="s">
        <v>40</v>
      </c>
    </row>
    <row r="3" spans="1:7" ht="25.5">
      <c r="A3" s="101" t="s">
        <v>37</v>
      </c>
      <c r="B3" s="101"/>
      <c r="C3" s="101"/>
      <c r="D3" s="101"/>
      <c r="E3" s="101"/>
      <c r="F3" s="101"/>
      <c r="G3" s="101"/>
    </row>
    <row r="4" ht="13.5">
      <c r="G4" s="1" t="s">
        <v>39</v>
      </c>
    </row>
    <row r="5" spans="1:7" ht="16.5" customHeight="1">
      <c r="A5" s="106" t="s">
        <v>11</v>
      </c>
      <c r="B5" s="99"/>
      <c r="C5" s="99"/>
      <c r="D5" s="99" t="s">
        <v>79</v>
      </c>
      <c r="E5" s="99" t="s">
        <v>78</v>
      </c>
      <c r="F5" s="99" t="s">
        <v>1</v>
      </c>
      <c r="G5" s="104" t="s">
        <v>12</v>
      </c>
    </row>
    <row r="6" spans="1:7" ht="13.5">
      <c r="A6" s="29" t="s">
        <v>13</v>
      </c>
      <c r="B6" s="30" t="s">
        <v>14</v>
      </c>
      <c r="C6" s="30" t="s">
        <v>15</v>
      </c>
      <c r="D6" s="100"/>
      <c r="E6" s="100"/>
      <c r="F6" s="100"/>
      <c r="G6" s="105"/>
    </row>
    <row r="7" spans="1:7" ht="19.5" customHeight="1">
      <c r="A7" s="102" t="s">
        <v>5</v>
      </c>
      <c r="B7" s="103"/>
      <c r="C7" s="103"/>
      <c r="D7" s="31">
        <f>SUM(D8,D12,D16,D19,D21,D27)</f>
        <v>724553000</v>
      </c>
      <c r="E7" s="31">
        <f>SUM(E8,E12,E16,E19,E21,E27)</f>
        <v>715247150</v>
      </c>
      <c r="F7" s="31">
        <f>D7-E7</f>
        <v>9305850</v>
      </c>
      <c r="G7" s="51"/>
    </row>
    <row r="8" spans="1:7" ht="19.5" customHeight="1">
      <c r="A8" s="109"/>
      <c r="B8" s="92" t="s">
        <v>20</v>
      </c>
      <c r="C8" s="92"/>
      <c r="D8" s="34">
        <f>SUM(D9:D11)</f>
        <v>273765000</v>
      </c>
      <c r="E8" s="34">
        <f>SUM(E9:E11)</f>
        <v>273751390</v>
      </c>
      <c r="F8" s="34">
        <f aca="true" t="shared" si="0" ref="F8:F78">D8-E8</f>
        <v>13610</v>
      </c>
      <c r="G8" s="52"/>
    </row>
    <row r="9" spans="1:7" ht="80.25" customHeight="1">
      <c r="A9" s="109"/>
      <c r="B9" s="92"/>
      <c r="C9" s="33" t="s">
        <v>21</v>
      </c>
      <c r="D9" s="34">
        <v>176066000</v>
      </c>
      <c r="E9" s="34">
        <v>176060860</v>
      </c>
      <c r="F9" s="34">
        <f t="shared" si="0"/>
        <v>5140</v>
      </c>
      <c r="G9" s="52" t="s">
        <v>296</v>
      </c>
    </row>
    <row r="10" spans="1:7" ht="32.25" customHeight="1">
      <c r="A10" s="109"/>
      <c r="B10" s="92"/>
      <c r="C10" s="33" t="s">
        <v>168</v>
      </c>
      <c r="D10" s="34">
        <v>43480000</v>
      </c>
      <c r="E10" s="34">
        <v>43475800</v>
      </c>
      <c r="F10" s="34">
        <f t="shared" si="0"/>
        <v>4200</v>
      </c>
      <c r="G10" s="52" t="s">
        <v>253</v>
      </c>
    </row>
    <row r="11" spans="1:7" ht="33" customHeight="1">
      <c r="A11" s="109"/>
      <c r="B11" s="92"/>
      <c r="C11" s="33" t="s">
        <v>169</v>
      </c>
      <c r="D11" s="34">
        <v>54219000</v>
      </c>
      <c r="E11" s="34">
        <v>54214730</v>
      </c>
      <c r="F11" s="34">
        <f t="shared" si="0"/>
        <v>4270</v>
      </c>
      <c r="G11" s="52" t="s">
        <v>254</v>
      </c>
    </row>
    <row r="12" spans="1:7" ht="19.5" customHeight="1">
      <c r="A12" s="109"/>
      <c r="B12" s="92" t="s">
        <v>22</v>
      </c>
      <c r="C12" s="92"/>
      <c r="D12" s="34">
        <f>SUM(D13:D15)</f>
        <v>25964000</v>
      </c>
      <c r="E12" s="34">
        <f>SUM(E13:E15)</f>
        <v>25961890</v>
      </c>
      <c r="F12" s="34">
        <f t="shared" si="0"/>
        <v>2110</v>
      </c>
      <c r="G12" s="52"/>
    </row>
    <row r="13" spans="1:7" ht="148.5" customHeight="1">
      <c r="A13" s="109"/>
      <c r="B13" s="92"/>
      <c r="C13" s="33" t="s">
        <v>23</v>
      </c>
      <c r="D13" s="34">
        <v>12162000</v>
      </c>
      <c r="E13" s="34">
        <v>12161330</v>
      </c>
      <c r="F13" s="34">
        <f t="shared" si="0"/>
        <v>670</v>
      </c>
      <c r="G13" s="52" t="s">
        <v>255</v>
      </c>
    </row>
    <row r="14" spans="1:7" ht="69.75" customHeight="1">
      <c r="A14" s="109"/>
      <c r="B14" s="92"/>
      <c r="C14" s="33" t="s">
        <v>170</v>
      </c>
      <c r="D14" s="34">
        <v>3120000</v>
      </c>
      <c r="E14" s="34">
        <v>3120000</v>
      </c>
      <c r="F14" s="34">
        <f t="shared" si="0"/>
        <v>0</v>
      </c>
      <c r="G14" s="52" t="s">
        <v>256</v>
      </c>
    </row>
    <row r="15" spans="1:7" ht="147" customHeight="1">
      <c r="A15" s="109"/>
      <c r="B15" s="92"/>
      <c r="C15" s="33" t="s">
        <v>171</v>
      </c>
      <c r="D15" s="34">
        <v>10682000</v>
      </c>
      <c r="E15" s="34">
        <v>10680560</v>
      </c>
      <c r="F15" s="34">
        <f t="shared" si="0"/>
        <v>1440</v>
      </c>
      <c r="G15" s="52" t="s">
        <v>257</v>
      </c>
    </row>
    <row r="16" spans="1:7" ht="19.5" customHeight="1">
      <c r="A16" s="109"/>
      <c r="B16" s="92" t="s">
        <v>50</v>
      </c>
      <c r="C16" s="92"/>
      <c r="D16" s="34">
        <f>SUM(D17:D18)</f>
        <v>177011000</v>
      </c>
      <c r="E16" s="34">
        <f>SUM(E17:E18)</f>
        <v>176981680</v>
      </c>
      <c r="F16" s="34">
        <f t="shared" si="0"/>
        <v>29320</v>
      </c>
      <c r="G16" s="52"/>
    </row>
    <row r="17" spans="1:7" ht="115.5" customHeight="1">
      <c r="A17" s="109"/>
      <c r="B17" s="92"/>
      <c r="C17" s="33" t="s">
        <v>231</v>
      </c>
      <c r="D17" s="34">
        <v>177011000</v>
      </c>
      <c r="E17" s="34">
        <v>176981680</v>
      </c>
      <c r="F17" s="34">
        <f t="shared" si="0"/>
        <v>29320</v>
      </c>
      <c r="G17" s="52" t="s">
        <v>297</v>
      </c>
    </row>
    <row r="18" spans="1:7" ht="19.5" customHeight="1">
      <c r="A18" s="109"/>
      <c r="B18" s="92"/>
      <c r="C18" s="33" t="s">
        <v>51</v>
      </c>
      <c r="D18" s="34">
        <v>0</v>
      </c>
      <c r="E18" s="34">
        <v>0</v>
      </c>
      <c r="F18" s="34">
        <f t="shared" si="0"/>
        <v>0</v>
      </c>
      <c r="G18" s="52"/>
    </row>
    <row r="19" spans="1:7" ht="19.5" customHeight="1">
      <c r="A19" s="109"/>
      <c r="B19" s="92" t="s">
        <v>52</v>
      </c>
      <c r="C19" s="92"/>
      <c r="D19" s="34">
        <f>SUM(D20)</f>
        <v>0</v>
      </c>
      <c r="E19" s="34">
        <f>SUM(E20)</f>
        <v>0</v>
      </c>
      <c r="F19" s="34">
        <f t="shared" si="0"/>
        <v>0</v>
      </c>
      <c r="G19" s="52"/>
    </row>
    <row r="20" spans="1:7" ht="19.5" customHeight="1">
      <c r="A20" s="109"/>
      <c r="B20" s="33"/>
      <c r="C20" s="33" t="s">
        <v>172</v>
      </c>
      <c r="D20" s="34">
        <v>0</v>
      </c>
      <c r="E20" s="34">
        <v>0</v>
      </c>
      <c r="F20" s="34">
        <f t="shared" si="0"/>
        <v>0</v>
      </c>
      <c r="G20" s="52"/>
    </row>
    <row r="21" spans="1:7" ht="19.5" customHeight="1">
      <c r="A21" s="109"/>
      <c r="B21" s="92" t="s">
        <v>53</v>
      </c>
      <c r="C21" s="92"/>
      <c r="D21" s="34">
        <f>SUM(D22:D26)</f>
        <v>83760000</v>
      </c>
      <c r="E21" s="34">
        <f>SUM(E22:E26)</f>
        <v>80150270</v>
      </c>
      <c r="F21" s="34">
        <f t="shared" si="0"/>
        <v>3609730</v>
      </c>
      <c r="G21" s="52"/>
    </row>
    <row r="22" spans="1:7" ht="29.25" customHeight="1">
      <c r="A22" s="109"/>
      <c r="B22" s="92"/>
      <c r="C22" s="33" t="s">
        <v>54</v>
      </c>
      <c r="D22" s="34">
        <v>36094000</v>
      </c>
      <c r="E22" s="34">
        <v>33400310</v>
      </c>
      <c r="F22" s="34">
        <f t="shared" si="0"/>
        <v>2693690</v>
      </c>
      <c r="G22" s="52" t="s">
        <v>258</v>
      </c>
    </row>
    <row r="23" spans="1:7" ht="29.25" customHeight="1">
      <c r="A23" s="109"/>
      <c r="B23" s="92"/>
      <c r="C23" s="33" t="s">
        <v>42</v>
      </c>
      <c r="D23" s="34">
        <v>14002000</v>
      </c>
      <c r="E23" s="34">
        <v>13913700</v>
      </c>
      <c r="F23" s="34">
        <f t="shared" si="0"/>
        <v>88300</v>
      </c>
      <c r="G23" s="52" t="s">
        <v>259</v>
      </c>
    </row>
    <row r="24" spans="1:7" ht="29.25" customHeight="1">
      <c r="A24" s="109"/>
      <c r="B24" s="92"/>
      <c r="C24" s="33" t="s">
        <v>239</v>
      </c>
      <c r="D24" s="34">
        <v>970000</v>
      </c>
      <c r="E24" s="34">
        <v>948820</v>
      </c>
      <c r="F24" s="34">
        <f t="shared" si="0"/>
        <v>21180</v>
      </c>
      <c r="G24" s="52" t="s">
        <v>260</v>
      </c>
    </row>
    <row r="25" spans="1:7" ht="29.25" customHeight="1">
      <c r="A25" s="109"/>
      <c r="B25" s="92"/>
      <c r="C25" s="33" t="s">
        <v>223</v>
      </c>
      <c r="D25" s="34">
        <v>6716000</v>
      </c>
      <c r="E25" s="34">
        <v>6547380</v>
      </c>
      <c r="F25" s="34">
        <f t="shared" si="0"/>
        <v>168620</v>
      </c>
      <c r="G25" s="52" t="s">
        <v>261</v>
      </c>
    </row>
    <row r="26" spans="1:7" ht="104.25" customHeight="1">
      <c r="A26" s="109"/>
      <c r="B26" s="92"/>
      <c r="C26" s="33" t="s">
        <v>232</v>
      </c>
      <c r="D26" s="34">
        <v>25978000</v>
      </c>
      <c r="E26" s="34">
        <v>25340060</v>
      </c>
      <c r="F26" s="34">
        <f t="shared" si="0"/>
        <v>637940</v>
      </c>
      <c r="G26" s="52" t="s">
        <v>262</v>
      </c>
    </row>
    <row r="27" spans="1:7" ht="19.5" customHeight="1">
      <c r="A27" s="109"/>
      <c r="B27" s="92" t="s">
        <v>55</v>
      </c>
      <c r="C27" s="92"/>
      <c r="D27" s="34">
        <f>SUM(D28:D34)</f>
        <v>164053000</v>
      </c>
      <c r="E27" s="34">
        <f>SUM(E28:E34)</f>
        <v>158401920</v>
      </c>
      <c r="F27" s="34">
        <f t="shared" si="0"/>
        <v>5651080</v>
      </c>
      <c r="G27" s="52"/>
    </row>
    <row r="28" spans="1:7" ht="21.75" customHeight="1">
      <c r="A28" s="109"/>
      <c r="B28" s="92"/>
      <c r="C28" s="33" t="s">
        <v>173</v>
      </c>
      <c r="D28" s="34">
        <v>0</v>
      </c>
      <c r="E28" s="34">
        <v>0</v>
      </c>
      <c r="F28" s="34">
        <f t="shared" si="0"/>
        <v>0</v>
      </c>
      <c r="G28" s="52" t="s">
        <v>233</v>
      </c>
    </row>
    <row r="29" spans="1:7" ht="30.75" customHeight="1">
      <c r="A29" s="109"/>
      <c r="B29" s="92"/>
      <c r="C29" s="33" t="s">
        <v>174</v>
      </c>
      <c r="D29" s="34">
        <v>75000000</v>
      </c>
      <c r="E29" s="34">
        <v>74995040</v>
      </c>
      <c r="F29" s="34">
        <f t="shared" si="0"/>
        <v>4960</v>
      </c>
      <c r="G29" s="52" t="s">
        <v>263</v>
      </c>
    </row>
    <row r="30" spans="1:7" ht="75.75" customHeight="1">
      <c r="A30" s="109"/>
      <c r="B30" s="92"/>
      <c r="C30" s="33" t="s">
        <v>224</v>
      </c>
      <c r="D30" s="34">
        <v>25978000</v>
      </c>
      <c r="E30" s="34">
        <v>25974600</v>
      </c>
      <c r="F30" s="34">
        <f t="shared" si="0"/>
        <v>3400</v>
      </c>
      <c r="G30" s="52" t="s">
        <v>264</v>
      </c>
    </row>
    <row r="31" spans="1:7" ht="54" customHeight="1">
      <c r="A31" s="109"/>
      <c r="B31" s="92"/>
      <c r="C31" s="33" t="s">
        <v>225</v>
      </c>
      <c r="D31" s="34">
        <v>5924000</v>
      </c>
      <c r="E31" s="34">
        <v>5893560</v>
      </c>
      <c r="F31" s="34">
        <f t="shared" si="0"/>
        <v>30440</v>
      </c>
      <c r="G31" s="52" t="s">
        <v>265</v>
      </c>
    </row>
    <row r="32" spans="1:7" ht="32.25" customHeight="1">
      <c r="A32" s="109"/>
      <c r="B32" s="92"/>
      <c r="C32" s="33" t="s">
        <v>226</v>
      </c>
      <c r="D32" s="34">
        <v>3930000</v>
      </c>
      <c r="E32" s="34">
        <v>3930000</v>
      </c>
      <c r="F32" s="34">
        <f t="shared" si="0"/>
        <v>0</v>
      </c>
      <c r="G32" s="52" t="s">
        <v>266</v>
      </c>
    </row>
    <row r="33" spans="1:7" ht="96" customHeight="1">
      <c r="A33" s="109"/>
      <c r="B33" s="92"/>
      <c r="C33" s="33" t="s">
        <v>227</v>
      </c>
      <c r="D33" s="34">
        <v>51001000</v>
      </c>
      <c r="E33" s="34">
        <v>45388720</v>
      </c>
      <c r="F33" s="34">
        <f>D33-E33</f>
        <v>5612280</v>
      </c>
      <c r="G33" s="52" t="s">
        <v>267</v>
      </c>
    </row>
    <row r="34" spans="1:7" ht="17.25" customHeight="1">
      <c r="A34" s="109"/>
      <c r="B34" s="92"/>
      <c r="C34" s="33" t="s">
        <v>240</v>
      </c>
      <c r="D34" s="34">
        <v>2220000</v>
      </c>
      <c r="E34" s="34">
        <v>2220000</v>
      </c>
      <c r="F34" s="34">
        <f t="shared" si="0"/>
        <v>0</v>
      </c>
      <c r="G34" s="52" t="s">
        <v>268</v>
      </c>
    </row>
    <row r="35" spans="1:7" ht="19.5" customHeight="1">
      <c r="A35" s="91" t="s">
        <v>56</v>
      </c>
      <c r="B35" s="92"/>
      <c r="C35" s="92"/>
      <c r="D35" s="34">
        <f>SUM(D36,D40)</f>
        <v>362683000</v>
      </c>
      <c r="E35" s="34">
        <f>SUM(E36,E40)</f>
        <v>352276348</v>
      </c>
      <c r="F35" s="34">
        <f t="shared" si="0"/>
        <v>10406652</v>
      </c>
      <c r="G35" s="52"/>
    </row>
    <row r="36" spans="1:7" ht="19.5" customHeight="1">
      <c r="A36" s="109"/>
      <c r="B36" s="92" t="s">
        <v>41</v>
      </c>
      <c r="C36" s="92"/>
      <c r="D36" s="34">
        <f>SUM(D37:D39)</f>
        <v>322247000</v>
      </c>
      <c r="E36" s="34">
        <f>SUM(E37:E39)</f>
        <v>312753338</v>
      </c>
      <c r="F36" s="34">
        <f t="shared" si="0"/>
        <v>9493662</v>
      </c>
      <c r="G36" s="52"/>
    </row>
    <row r="37" spans="1:7" ht="409.5" customHeight="1">
      <c r="A37" s="109"/>
      <c r="B37" s="113"/>
      <c r="C37" s="53" t="s">
        <v>57</v>
      </c>
      <c r="D37" s="54">
        <v>306742000</v>
      </c>
      <c r="E37" s="54">
        <v>297296538</v>
      </c>
      <c r="F37" s="54">
        <f t="shared" si="0"/>
        <v>9445462</v>
      </c>
      <c r="G37" s="55" t="s">
        <v>269</v>
      </c>
    </row>
    <row r="38" spans="1:7" ht="206.25" customHeight="1">
      <c r="A38" s="109"/>
      <c r="B38" s="114"/>
      <c r="C38" s="56"/>
      <c r="D38" s="57"/>
      <c r="E38" s="57"/>
      <c r="F38" s="57" t="s">
        <v>143</v>
      </c>
      <c r="G38" s="58" t="s">
        <v>298</v>
      </c>
    </row>
    <row r="39" spans="1:7" ht="87.75" customHeight="1">
      <c r="A39" s="109"/>
      <c r="B39" s="114"/>
      <c r="C39" s="53" t="s">
        <v>175</v>
      </c>
      <c r="D39" s="54">
        <v>15505000</v>
      </c>
      <c r="E39" s="54">
        <v>15456800</v>
      </c>
      <c r="F39" s="54">
        <f t="shared" si="0"/>
        <v>48200</v>
      </c>
      <c r="G39" s="55" t="s">
        <v>299</v>
      </c>
    </row>
    <row r="40" spans="1:7" ht="19.5" customHeight="1">
      <c r="A40" s="109"/>
      <c r="B40" s="92" t="s">
        <v>58</v>
      </c>
      <c r="C40" s="92"/>
      <c r="D40" s="34">
        <f>SUM(D41:D42)</f>
        <v>40436000</v>
      </c>
      <c r="E40" s="34">
        <f>SUM(E41:E42)</f>
        <v>39523010</v>
      </c>
      <c r="F40" s="34">
        <f t="shared" si="0"/>
        <v>912990</v>
      </c>
      <c r="G40" s="52"/>
    </row>
    <row r="41" spans="1:7" ht="179.25" customHeight="1">
      <c r="A41" s="109"/>
      <c r="B41" s="92"/>
      <c r="C41" s="33" t="s">
        <v>59</v>
      </c>
      <c r="D41" s="34">
        <v>39505000</v>
      </c>
      <c r="E41" s="34">
        <v>38594110</v>
      </c>
      <c r="F41" s="34">
        <f t="shared" si="0"/>
        <v>910890</v>
      </c>
      <c r="G41" s="52" t="s">
        <v>270</v>
      </c>
    </row>
    <row r="42" spans="1:7" ht="28.5" customHeight="1">
      <c r="A42" s="109"/>
      <c r="B42" s="92"/>
      <c r="C42" s="33" t="s">
        <v>60</v>
      </c>
      <c r="D42" s="34">
        <v>931000</v>
      </c>
      <c r="E42" s="34">
        <v>928900</v>
      </c>
      <c r="F42" s="34">
        <f t="shared" si="0"/>
        <v>2100</v>
      </c>
      <c r="G42" s="52" t="s">
        <v>300</v>
      </c>
    </row>
    <row r="43" spans="1:7" ht="19.5" customHeight="1">
      <c r="A43" s="91" t="s">
        <v>61</v>
      </c>
      <c r="B43" s="92"/>
      <c r="C43" s="92"/>
      <c r="D43" s="34">
        <f>SUM(D44)</f>
        <v>0</v>
      </c>
      <c r="E43" s="34">
        <f>SUM(E44)</f>
        <v>0</v>
      </c>
      <c r="F43" s="34">
        <f t="shared" si="0"/>
        <v>0</v>
      </c>
      <c r="G43" s="52"/>
    </row>
    <row r="44" spans="1:7" ht="19.5" customHeight="1">
      <c r="A44" s="109"/>
      <c r="B44" s="92" t="s">
        <v>62</v>
      </c>
      <c r="C44" s="92"/>
      <c r="D44" s="34">
        <f>SUM(D45:D46)</f>
        <v>0</v>
      </c>
      <c r="E44" s="34">
        <f>SUM(E45:E46)</f>
        <v>0</v>
      </c>
      <c r="F44" s="34">
        <f t="shared" si="0"/>
        <v>0</v>
      </c>
      <c r="G44" s="52"/>
    </row>
    <row r="45" spans="1:7" ht="19.5" customHeight="1">
      <c r="A45" s="109"/>
      <c r="B45" s="92"/>
      <c r="C45" s="33" t="s">
        <v>176</v>
      </c>
      <c r="D45" s="34">
        <v>0</v>
      </c>
      <c r="E45" s="34">
        <v>0</v>
      </c>
      <c r="F45" s="34">
        <f t="shared" si="0"/>
        <v>0</v>
      </c>
      <c r="G45" s="52"/>
    </row>
    <row r="46" spans="1:7" ht="19.5" customHeight="1">
      <c r="A46" s="109"/>
      <c r="B46" s="92"/>
      <c r="C46" s="33" t="s">
        <v>177</v>
      </c>
      <c r="D46" s="34">
        <v>0</v>
      </c>
      <c r="E46" s="34">
        <v>0</v>
      </c>
      <c r="F46" s="34">
        <f t="shared" si="0"/>
        <v>0</v>
      </c>
      <c r="G46" s="52"/>
    </row>
    <row r="47" spans="1:7" ht="19.5" customHeight="1">
      <c r="A47" s="91" t="s">
        <v>63</v>
      </c>
      <c r="B47" s="92"/>
      <c r="C47" s="92"/>
      <c r="D47" s="34">
        <f>SUM(D48,D51)</f>
        <v>1462000</v>
      </c>
      <c r="E47" s="34">
        <f>SUM(E48,E51)</f>
        <v>1459900</v>
      </c>
      <c r="F47" s="34">
        <f t="shared" si="0"/>
        <v>2100</v>
      </c>
      <c r="G47" s="52"/>
    </row>
    <row r="48" spans="1:7" ht="19.5" customHeight="1">
      <c r="A48" s="109"/>
      <c r="B48" s="92" t="s">
        <v>64</v>
      </c>
      <c r="C48" s="92"/>
      <c r="D48" s="34">
        <f>SUM(D49:D50)</f>
        <v>502000</v>
      </c>
      <c r="E48" s="34">
        <f>SUM(E49:E50)</f>
        <v>499900</v>
      </c>
      <c r="F48" s="34">
        <f t="shared" si="0"/>
        <v>2100</v>
      </c>
      <c r="G48" s="52"/>
    </row>
    <row r="49" spans="1:7" ht="19.5" customHeight="1">
      <c r="A49" s="109"/>
      <c r="B49" s="92"/>
      <c r="C49" s="33" t="s">
        <v>65</v>
      </c>
      <c r="D49" s="34">
        <v>502000</v>
      </c>
      <c r="E49" s="34">
        <v>499900</v>
      </c>
      <c r="F49" s="34">
        <f t="shared" si="0"/>
        <v>2100</v>
      </c>
      <c r="G49" s="52" t="s">
        <v>271</v>
      </c>
    </row>
    <row r="50" spans="1:7" ht="19.5" customHeight="1">
      <c r="A50" s="109"/>
      <c r="B50" s="92"/>
      <c r="C50" s="33" t="s">
        <v>234</v>
      </c>
      <c r="D50" s="34">
        <v>0</v>
      </c>
      <c r="E50" s="34">
        <v>0</v>
      </c>
      <c r="F50" s="34">
        <f>D50-E50</f>
        <v>0</v>
      </c>
      <c r="G50" s="52"/>
    </row>
    <row r="51" spans="1:7" ht="19.5" customHeight="1">
      <c r="A51" s="109"/>
      <c r="B51" s="92" t="s">
        <v>66</v>
      </c>
      <c r="C51" s="92"/>
      <c r="D51" s="34">
        <f>SUM(D52:D53)</f>
        <v>960000</v>
      </c>
      <c r="E51" s="34">
        <f>SUM(E52:E53)</f>
        <v>960000</v>
      </c>
      <c r="F51" s="34">
        <f t="shared" si="0"/>
        <v>0</v>
      </c>
      <c r="G51" s="52"/>
    </row>
    <row r="52" spans="1:7" ht="19.5" customHeight="1">
      <c r="A52" s="109"/>
      <c r="B52" s="92"/>
      <c r="C52" s="33" t="s">
        <v>67</v>
      </c>
      <c r="D52" s="34">
        <v>960000</v>
      </c>
      <c r="E52" s="34">
        <v>960000</v>
      </c>
      <c r="F52" s="34">
        <f t="shared" si="0"/>
        <v>0</v>
      </c>
      <c r="G52" s="52" t="s">
        <v>272</v>
      </c>
    </row>
    <row r="53" spans="1:7" ht="19.5" customHeight="1">
      <c r="A53" s="109"/>
      <c r="B53" s="92"/>
      <c r="C53" s="33" t="s">
        <v>68</v>
      </c>
      <c r="D53" s="34">
        <v>0</v>
      </c>
      <c r="E53" s="34">
        <v>0</v>
      </c>
      <c r="F53" s="34">
        <f t="shared" si="0"/>
        <v>0</v>
      </c>
      <c r="G53" s="52"/>
    </row>
    <row r="54" spans="1:7" ht="19.5" customHeight="1">
      <c r="A54" s="91" t="s">
        <v>69</v>
      </c>
      <c r="B54" s="92"/>
      <c r="C54" s="92"/>
      <c r="D54" s="34">
        <f>SUM(D55)</f>
        <v>0</v>
      </c>
      <c r="E54" s="34">
        <f>SUM(E55)</f>
        <v>0</v>
      </c>
      <c r="F54" s="34">
        <f t="shared" si="0"/>
        <v>0</v>
      </c>
      <c r="G54" s="52"/>
    </row>
    <row r="55" spans="1:7" ht="19.5" customHeight="1">
      <c r="A55" s="109"/>
      <c r="B55" s="92" t="s">
        <v>70</v>
      </c>
      <c r="C55" s="92"/>
      <c r="D55" s="34">
        <f>SUM(D56:D58)</f>
        <v>0</v>
      </c>
      <c r="E55" s="34">
        <f>SUM(E56:E58)</f>
        <v>0</v>
      </c>
      <c r="F55" s="34">
        <f t="shared" si="0"/>
        <v>0</v>
      </c>
      <c r="G55" s="52"/>
    </row>
    <row r="56" spans="1:7" ht="19.5" customHeight="1">
      <c r="A56" s="109"/>
      <c r="B56" s="92"/>
      <c r="C56" s="33" t="s">
        <v>71</v>
      </c>
      <c r="D56" s="34">
        <v>0</v>
      </c>
      <c r="E56" s="34">
        <v>0</v>
      </c>
      <c r="F56" s="34">
        <f t="shared" si="0"/>
        <v>0</v>
      </c>
      <c r="G56" s="52"/>
    </row>
    <row r="57" spans="1:7" ht="19.5" customHeight="1">
      <c r="A57" s="109"/>
      <c r="B57" s="92"/>
      <c r="C57" s="33" t="s">
        <v>72</v>
      </c>
      <c r="D57" s="34">
        <v>0</v>
      </c>
      <c r="E57" s="34">
        <v>0</v>
      </c>
      <c r="F57" s="34">
        <f t="shared" si="0"/>
        <v>0</v>
      </c>
      <c r="G57" s="52"/>
    </row>
    <row r="58" spans="1:7" ht="19.5" customHeight="1">
      <c r="A58" s="109"/>
      <c r="B58" s="92"/>
      <c r="C58" s="33" t="s">
        <v>73</v>
      </c>
      <c r="D58" s="34">
        <v>0</v>
      </c>
      <c r="E58" s="34">
        <v>0</v>
      </c>
      <c r="F58" s="34">
        <f t="shared" si="0"/>
        <v>0</v>
      </c>
      <c r="G58" s="52"/>
    </row>
    <row r="59" spans="1:7" ht="19.5" customHeight="1">
      <c r="A59" s="94" t="s">
        <v>74</v>
      </c>
      <c r="B59" s="93"/>
      <c r="C59" s="93"/>
      <c r="D59" s="34">
        <f>SUM(D60)</f>
        <v>0</v>
      </c>
      <c r="E59" s="34">
        <f>SUM(E60)</f>
        <v>0</v>
      </c>
      <c r="F59" s="34">
        <f t="shared" si="0"/>
        <v>0</v>
      </c>
      <c r="G59" s="52"/>
    </row>
    <row r="60" spans="1:7" ht="23.25" customHeight="1">
      <c r="A60" s="38"/>
      <c r="B60" s="93" t="s">
        <v>178</v>
      </c>
      <c r="C60" s="93"/>
      <c r="D60" s="34">
        <f>SUM(D61)</f>
        <v>0</v>
      </c>
      <c r="E60" s="34">
        <f>SUM(E61)</f>
        <v>0</v>
      </c>
      <c r="F60" s="34">
        <f t="shared" si="0"/>
        <v>0</v>
      </c>
      <c r="G60" s="52"/>
    </row>
    <row r="61" spans="1:7" ht="19.5" customHeight="1">
      <c r="A61" s="38"/>
      <c r="B61" s="39"/>
      <c r="C61" s="39" t="s">
        <v>178</v>
      </c>
      <c r="D61" s="34">
        <v>0</v>
      </c>
      <c r="E61" s="34">
        <v>0</v>
      </c>
      <c r="F61" s="34">
        <f t="shared" si="0"/>
        <v>0</v>
      </c>
      <c r="G61" s="52"/>
    </row>
    <row r="62" spans="1:7" ht="19.5" customHeight="1">
      <c r="A62" s="94" t="s">
        <v>184</v>
      </c>
      <c r="B62" s="93"/>
      <c r="C62" s="93"/>
      <c r="D62" s="34">
        <f>SUM(D63)</f>
        <v>0</v>
      </c>
      <c r="E62" s="34">
        <f>SUM(E63)</f>
        <v>0</v>
      </c>
      <c r="F62" s="34">
        <f t="shared" si="0"/>
        <v>0</v>
      </c>
      <c r="G62" s="52"/>
    </row>
    <row r="63" spans="1:7" ht="23.25" customHeight="1">
      <c r="A63" s="38"/>
      <c r="B63" s="93" t="s">
        <v>185</v>
      </c>
      <c r="C63" s="93"/>
      <c r="D63" s="34">
        <f>SUM(D64)</f>
        <v>0</v>
      </c>
      <c r="E63" s="34">
        <f>SUM(E64)</f>
        <v>0</v>
      </c>
      <c r="F63" s="34">
        <f t="shared" si="0"/>
        <v>0</v>
      </c>
      <c r="G63" s="52"/>
    </row>
    <row r="64" spans="1:7" ht="19.5" customHeight="1">
      <c r="A64" s="38"/>
      <c r="B64" s="39"/>
      <c r="C64" s="39" t="s">
        <v>185</v>
      </c>
      <c r="D64" s="34">
        <v>0</v>
      </c>
      <c r="E64" s="34">
        <v>0</v>
      </c>
      <c r="F64" s="34">
        <f t="shared" si="0"/>
        <v>0</v>
      </c>
      <c r="G64" s="52"/>
    </row>
    <row r="65" spans="1:7" ht="19.5" customHeight="1">
      <c r="A65" s="91" t="s">
        <v>236</v>
      </c>
      <c r="B65" s="92"/>
      <c r="C65" s="92"/>
      <c r="D65" s="34">
        <f>SUM(D66)</f>
        <v>0</v>
      </c>
      <c r="E65" s="34">
        <f>SUM(E66)</f>
        <v>0</v>
      </c>
      <c r="F65" s="34">
        <f t="shared" si="0"/>
        <v>0</v>
      </c>
      <c r="G65" s="52"/>
    </row>
    <row r="66" spans="1:7" ht="19.5" customHeight="1">
      <c r="A66" s="109"/>
      <c r="B66" s="92" t="s">
        <v>179</v>
      </c>
      <c r="C66" s="92"/>
      <c r="D66" s="34">
        <f>SUM(D67:D69)</f>
        <v>0</v>
      </c>
      <c r="E66" s="34">
        <f>SUM(E67:E69)</f>
        <v>0</v>
      </c>
      <c r="F66" s="34">
        <f t="shared" si="0"/>
        <v>0</v>
      </c>
      <c r="G66" s="52"/>
    </row>
    <row r="67" spans="1:7" ht="19.5" customHeight="1">
      <c r="A67" s="109"/>
      <c r="B67" s="92"/>
      <c r="C67" s="33" t="s">
        <v>180</v>
      </c>
      <c r="D67" s="34">
        <v>0</v>
      </c>
      <c r="E67" s="34">
        <v>0</v>
      </c>
      <c r="F67" s="34">
        <f t="shared" si="0"/>
        <v>0</v>
      </c>
      <c r="G67" s="52"/>
    </row>
    <row r="68" spans="1:7" ht="19.5" customHeight="1">
      <c r="A68" s="109"/>
      <c r="B68" s="92"/>
      <c r="C68" s="33" t="s">
        <v>181</v>
      </c>
      <c r="D68" s="34">
        <v>0</v>
      </c>
      <c r="E68" s="34">
        <v>0</v>
      </c>
      <c r="F68" s="34">
        <f t="shared" si="0"/>
        <v>0</v>
      </c>
      <c r="G68" s="52"/>
    </row>
    <row r="69" spans="1:7" ht="19.5" customHeight="1">
      <c r="A69" s="109"/>
      <c r="B69" s="92"/>
      <c r="C69" s="33" t="s">
        <v>212</v>
      </c>
      <c r="D69" s="34">
        <v>0</v>
      </c>
      <c r="E69" s="34">
        <v>0</v>
      </c>
      <c r="F69" s="34">
        <f t="shared" si="0"/>
        <v>0</v>
      </c>
      <c r="G69" s="52"/>
    </row>
    <row r="70" spans="1:7" ht="19.5" customHeight="1">
      <c r="A70" s="94" t="s">
        <v>186</v>
      </c>
      <c r="B70" s="93"/>
      <c r="C70" s="93"/>
      <c r="D70" s="34">
        <f>SUM(D71)</f>
        <v>0</v>
      </c>
      <c r="E70" s="34">
        <f>SUM(E71)</f>
        <v>0</v>
      </c>
      <c r="F70" s="34">
        <f t="shared" si="0"/>
        <v>0</v>
      </c>
      <c r="G70" s="52"/>
    </row>
    <row r="71" spans="1:7" ht="19.5" customHeight="1">
      <c r="A71" s="38"/>
      <c r="B71" s="93" t="s">
        <v>182</v>
      </c>
      <c r="C71" s="93"/>
      <c r="D71" s="34">
        <f>SUM(D72)</f>
        <v>0</v>
      </c>
      <c r="E71" s="34">
        <f>SUM(E72)</f>
        <v>0</v>
      </c>
      <c r="F71" s="34">
        <f t="shared" si="0"/>
        <v>0</v>
      </c>
      <c r="G71" s="52"/>
    </row>
    <row r="72" spans="1:7" ht="19.5" customHeight="1">
      <c r="A72" s="38"/>
      <c r="B72" s="39"/>
      <c r="C72" s="39" t="s">
        <v>182</v>
      </c>
      <c r="D72" s="34">
        <v>0</v>
      </c>
      <c r="E72" s="34">
        <v>0</v>
      </c>
      <c r="F72" s="34">
        <f t="shared" si="0"/>
        <v>0</v>
      </c>
      <c r="G72" s="52"/>
    </row>
    <row r="73" spans="1:7" ht="19.5" customHeight="1">
      <c r="A73" s="91" t="s">
        <v>187</v>
      </c>
      <c r="B73" s="92"/>
      <c r="C73" s="92"/>
      <c r="D73" s="34">
        <f>SUM(D74,D76)</f>
        <v>0</v>
      </c>
      <c r="E73" s="34">
        <f>SUM(E74,E76)</f>
        <v>0</v>
      </c>
      <c r="F73" s="34">
        <f t="shared" si="0"/>
        <v>0</v>
      </c>
      <c r="G73" s="52"/>
    </row>
    <row r="74" spans="1:7" ht="19.5" customHeight="1">
      <c r="A74" s="109"/>
      <c r="B74" s="92" t="s">
        <v>75</v>
      </c>
      <c r="C74" s="92"/>
      <c r="D74" s="34">
        <f>SUM(D75)</f>
        <v>0</v>
      </c>
      <c r="E74" s="34">
        <f>SUM(E75)</f>
        <v>0</v>
      </c>
      <c r="F74" s="34">
        <f t="shared" si="0"/>
        <v>0</v>
      </c>
      <c r="G74" s="52"/>
    </row>
    <row r="75" spans="1:7" ht="19.5" customHeight="1">
      <c r="A75" s="109"/>
      <c r="B75" s="33"/>
      <c r="C75" s="33" t="s">
        <v>183</v>
      </c>
      <c r="D75" s="34">
        <v>0</v>
      </c>
      <c r="E75" s="34">
        <v>0</v>
      </c>
      <c r="F75" s="34">
        <f t="shared" si="0"/>
        <v>0</v>
      </c>
      <c r="G75" s="52"/>
    </row>
    <row r="76" spans="1:7" ht="19.5" customHeight="1">
      <c r="A76" s="109"/>
      <c r="B76" s="92" t="s">
        <v>175</v>
      </c>
      <c r="C76" s="92"/>
      <c r="D76" s="34">
        <f>SUM(D77)</f>
        <v>0</v>
      </c>
      <c r="E76" s="34">
        <f>SUM(E77)</f>
        <v>0</v>
      </c>
      <c r="F76" s="34">
        <f t="shared" si="0"/>
        <v>0</v>
      </c>
      <c r="G76" s="52"/>
    </row>
    <row r="77" spans="1:7" ht="23.25" customHeight="1">
      <c r="A77" s="109"/>
      <c r="B77" s="33"/>
      <c r="C77" s="33" t="s">
        <v>238</v>
      </c>
      <c r="D77" s="34">
        <v>0</v>
      </c>
      <c r="E77" s="34">
        <v>0</v>
      </c>
      <c r="F77" s="34">
        <f t="shared" si="0"/>
        <v>0</v>
      </c>
      <c r="G77" s="52"/>
    </row>
    <row r="78" spans="1:7" ht="19.5" customHeight="1">
      <c r="A78" s="91" t="s">
        <v>188</v>
      </c>
      <c r="B78" s="92"/>
      <c r="C78" s="92"/>
      <c r="D78" s="34">
        <f>SUM(D79)</f>
        <v>0</v>
      </c>
      <c r="E78" s="34">
        <f>SUM(E79)</f>
        <v>0</v>
      </c>
      <c r="F78" s="34">
        <f t="shared" si="0"/>
        <v>0</v>
      </c>
      <c r="G78" s="52"/>
    </row>
    <row r="79" spans="1:7" ht="19.5" customHeight="1">
      <c r="A79" s="109"/>
      <c r="B79" s="92" t="s">
        <v>146</v>
      </c>
      <c r="C79" s="92"/>
      <c r="D79" s="34">
        <f>SUM(D80)</f>
        <v>0</v>
      </c>
      <c r="E79" s="34">
        <f>SUM(E80)</f>
        <v>0</v>
      </c>
      <c r="F79" s="34">
        <f aca="true" t="shared" si="1" ref="F79:F111">D79-E79</f>
        <v>0</v>
      </c>
      <c r="G79" s="52"/>
    </row>
    <row r="80" spans="1:7" ht="19.5" customHeight="1">
      <c r="A80" s="109"/>
      <c r="B80" s="33"/>
      <c r="C80" s="33" t="s">
        <v>146</v>
      </c>
      <c r="D80" s="34">
        <v>0</v>
      </c>
      <c r="E80" s="34">
        <v>0</v>
      </c>
      <c r="F80" s="34">
        <f t="shared" si="1"/>
        <v>0</v>
      </c>
      <c r="G80" s="52"/>
    </row>
    <row r="81" spans="1:7" ht="19.5" customHeight="1">
      <c r="A81" s="91" t="s">
        <v>189</v>
      </c>
      <c r="B81" s="92"/>
      <c r="C81" s="92"/>
      <c r="D81" s="34">
        <f>SUM(D82)</f>
        <v>0</v>
      </c>
      <c r="E81" s="34">
        <f>SUM(E82)</f>
        <v>0</v>
      </c>
      <c r="F81" s="34">
        <f t="shared" si="1"/>
        <v>0</v>
      </c>
      <c r="G81" s="52"/>
    </row>
    <row r="82" spans="1:7" ht="19.5" customHeight="1">
      <c r="A82" s="109"/>
      <c r="B82" s="92" t="s">
        <v>76</v>
      </c>
      <c r="C82" s="92"/>
      <c r="D82" s="34">
        <f>SUM(D83)</f>
        <v>0</v>
      </c>
      <c r="E82" s="34">
        <f>SUM(E83)</f>
        <v>0</v>
      </c>
      <c r="F82" s="34">
        <f t="shared" si="1"/>
        <v>0</v>
      </c>
      <c r="G82" s="52"/>
    </row>
    <row r="83" spans="1:7" ht="19.5" customHeight="1">
      <c r="A83" s="109"/>
      <c r="B83" s="33"/>
      <c r="C83" s="33" t="s">
        <v>76</v>
      </c>
      <c r="D83" s="34">
        <v>0</v>
      </c>
      <c r="E83" s="34">
        <v>0</v>
      </c>
      <c r="F83" s="34">
        <f t="shared" si="1"/>
        <v>0</v>
      </c>
      <c r="G83" s="52"/>
    </row>
    <row r="84" spans="1:7" ht="19.5" customHeight="1">
      <c r="A84" s="91" t="s">
        <v>190</v>
      </c>
      <c r="B84" s="92"/>
      <c r="C84" s="92"/>
      <c r="D84" s="34">
        <f>SUM(D85,D87,D90,D96,D101,D103,D105,D107)</f>
        <v>321118000</v>
      </c>
      <c r="E84" s="34">
        <f>SUM(E85,E87,E90,E96,E101,E103,E105,E107)</f>
        <v>320545730</v>
      </c>
      <c r="F84" s="34">
        <f t="shared" si="1"/>
        <v>572270</v>
      </c>
      <c r="G84" s="52"/>
    </row>
    <row r="85" spans="1:7" ht="19.5" customHeight="1">
      <c r="A85" s="109"/>
      <c r="B85" s="92" t="s">
        <v>191</v>
      </c>
      <c r="C85" s="92"/>
      <c r="D85" s="34">
        <f>SUM(D86)</f>
        <v>0</v>
      </c>
      <c r="E85" s="34">
        <f>SUM(E86)</f>
        <v>0</v>
      </c>
      <c r="F85" s="34">
        <f t="shared" si="1"/>
        <v>0</v>
      </c>
      <c r="G85" s="52"/>
    </row>
    <row r="86" spans="1:7" ht="19.5" customHeight="1">
      <c r="A86" s="109"/>
      <c r="B86" s="33"/>
      <c r="C86" s="33" t="s">
        <v>191</v>
      </c>
      <c r="D86" s="34">
        <v>0</v>
      </c>
      <c r="E86" s="34">
        <v>0</v>
      </c>
      <c r="F86" s="34">
        <f t="shared" si="1"/>
        <v>0</v>
      </c>
      <c r="G86" s="52"/>
    </row>
    <row r="87" spans="1:7" ht="19.5" customHeight="1">
      <c r="A87" s="109"/>
      <c r="B87" s="92" t="s">
        <v>192</v>
      </c>
      <c r="C87" s="92"/>
      <c r="D87" s="34">
        <f>SUM(D88:D89)</f>
        <v>0</v>
      </c>
      <c r="E87" s="34">
        <f>SUM(E88:E89)</f>
        <v>0</v>
      </c>
      <c r="F87" s="34">
        <f t="shared" si="1"/>
        <v>0</v>
      </c>
      <c r="G87" s="52"/>
    </row>
    <row r="88" spans="1:7" ht="19.5" customHeight="1">
      <c r="A88" s="109"/>
      <c r="B88" s="92"/>
      <c r="C88" s="33" t="s">
        <v>193</v>
      </c>
      <c r="D88" s="34">
        <v>0</v>
      </c>
      <c r="E88" s="34">
        <v>0</v>
      </c>
      <c r="F88" s="34">
        <f t="shared" si="1"/>
        <v>0</v>
      </c>
      <c r="G88" s="52"/>
    </row>
    <row r="89" spans="1:7" ht="19.5" customHeight="1">
      <c r="A89" s="109"/>
      <c r="B89" s="92"/>
      <c r="C89" s="33" t="s">
        <v>194</v>
      </c>
      <c r="D89" s="34">
        <v>0</v>
      </c>
      <c r="E89" s="34">
        <v>0</v>
      </c>
      <c r="F89" s="34">
        <f t="shared" si="1"/>
        <v>0</v>
      </c>
      <c r="G89" s="52"/>
    </row>
    <row r="90" spans="1:7" ht="19.5" customHeight="1">
      <c r="A90" s="109"/>
      <c r="B90" s="92" t="s">
        <v>195</v>
      </c>
      <c r="C90" s="92"/>
      <c r="D90" s="34">
        <f>SUM(D91:D95)</f>
        <v>0</v>
      </c>
      <c r="E90" s="34">
        <f>SUM(E91:E95)</f>
        <v>0</v>
      </c>
      <c r="F90" s="34">
        <f t="shared" si="1"/>
        <v>0</v>
      </c>
      <c r="G90" s="52"/>
    </row>
    <row r="91" spans="1:7" ht="19.5" customHeight="1">
      <c r="A91" s="109"/>
      <c r="B91" s="92"/>
      <c r="C91" s="33" t="s">
        <v>196</v>
      </c>
      <c r="D91" s="34">
        <v>0</v>
      </c>
      <c r="E91" s="34">
        <v>0</v>
      </c>
      <c r="F91" s="34">
        <f t="shared" si="1"/>
        <v>0</v>
      </c>
      <c r="G91" s="52"/>
    </row>
    <row r="92" spans="1:7" ht="19.5" customHeight="1">
      <c r="A92" s="109"/>
      <c r="B92" s="92"/>
      <c r="C92" s="33" t="s">
        <v>197</v>
      </c>
      <c r="D92" s="34">
        <v>0</v>
      </c>
      <c r="E92" s="34">
        <v>0</v>
      </c>
      <c r="F92" s="34">
        <f t="shared" si="1"/>
        <v>0</v>
      </c>
      <c r="G92" s="52"/>
    </row>
    <row r="93" spans="1:7" ht="19.5" customHeight="1">
      <c r="A93" s="109"/>
      <c r="B93" s="92"/>
      <c r="C93" s="33" t="s">
        <v>198</v>
      </c>
      <c r="D93" s="34">
        <v>0</v>
      </c>
      <c r="E93" s="34">
        <v>0</v>
      </c>
      <c r="F93" s="34">
        <f t="shared" si="1"/>
        <v>0</v>
      </c>
      <c r="G93" s="52"/>
    </row>
    <row r="94" spans="1:7" ht="19.5" customHeight="1">
      <c r="A94" s="109"/>
      <c r="B94" s="92"/>
      <c r="C94" s="33" t="s">
        <v>199</v>
      </c>
      <c r="D94" s="34">
        <v>0</v>
      </c>
      <c r="E94" s="34">
        <v>0</v>
      </c>
      <c r="F94" s="34">
        <f t="shared" si="1"/>
        <v>0</v>
      </c>
      <c r="G94" s="52"/>
    </row>
    <row r="95" spans="1:7" ht="19.5" customHeight="1">
      <c r="A95" s="109"/>
      <c r="B95" s="92"/>
      <c r="C95" s="33" t="s">
        <v>200</v>
      </c>
      <c r="D95" s="34">
        <v>0</v>
      </c>
      <c r="E95" s="34">
        <v>0</v>
      </c>
      <c r="F95" s="34">
        <f t="shared" si="1"/>
        <v>0</v>
      </c>
      <c r="G95" s="52"/>
    </row>
    <row r="96" spans="1:7" ht="19.5" customHeight="1">
      <c r="A96" s="109"/>
      <c r="B96" s="92" t="s">
        <v>201</v>
      </c>
      <c r="C96" s="92"/>
      <c r="D96" s="34">
        <f>SUM(D97:D100)</f>
        <v>0</v>
      </c>
      <c r="E96" s="34">
        <f>SUM(E97:E100)</f>
        <v>0</v>
      </c>
      <c r="F96" s="34">
        <f t="shared" si="1"/>
        <v>0</v>
      </c>
      <c r="G96" s="52"/>
    </row>
    <row r="97" spans="1:7" ht="19.5" customHeight="1">
      <c r="A97" s="109"/>
      <c r="B97" s="92"/>
      <c r="C97" s="33" t="s">
        <v>196</v>
      </c>
      <c r="D97" s="34">
        <v>0</v>
      </c>
      <c r="E97" s="34">
        <v>0</v>
      </c>
      <c r="F97" s="34">
        <f t="shared" si="1"/>
        <v>0</v>
      </c>
      <c r="G97" s="52"/>
    </row>
    <row r="98" spans="1:7" ht="19.5" customHeight="1">
      <c r="A98" s="109"/>
      <c r="B98" s="92"/>
      <c r="C98" s="33" t="s">
        <v>202</v>
      </c>
      <c r="D98" s="34">
        <v>0</v>
      </c>
      <c r="E98" s="34">
        <v>0</v>
      </c>
      <c r="F98" s="34">
        <f t="shared" si="1"/>
        <v>0</v>
      </c>
      <c r="G98" s="52"/>
    </row>
    <row r="99" spans="1:7" ht="19.5" customHeight="1">
      <c r="A99" s="109"/>
      <c r="B99" s="92"/>
      <c r="C99" s="33" t="s">
        <v>203</v>
      </c>
      <c r="D99" s="34">
        <v>0</v>
      </c>
      <c r="E99" s="34">
        <v>0</v>
      </c>
      <c r="F99" s="34">
        <f t="shared" si="1"/>
        <v>0</v>
      </c>
      <c r="G99" s="52"/>
    </row>
    <row r="100" spans="1:7" ht="19.5" customHeight="1">
      <c r="A100" s="109"/>
      <c r="B100" s="92"/>
      <c r="C100" s="33" t="s">
        <v>204</v>
      </c>
      <c r="D100" s="34">
        <v>0</v>
      </c>
      <c r="E100" s="34">
        <v>0</v>
      </c>
      <c r="F100" s="34">
        <f t="shared" si="1"/>
        <v>0</v>
      </c>
      <c r="G100" s="52"/>
    </row>
    <row r="101" spans="1:7" ht="19.5" customHeight="1">
      <c r="A101" s="109"/>
      <c r="B101" s="92" t="s">
        <v>205</v>
      </c>
      <c r="C101" s="92"/>
      <c r="D101" s="34">
        <f>SUM(D102)</f>
        <v>0</v>
      </c>
      <c r="E101" s="34">
        <f>SUM(E102)</f>
        <v>0</v>
      </c>
      <c r="F101" s="34">
        <f t="shared" si="1"/>
        <v>0</v>
      </c>
      <c r="G101" s="52"/>
    </row>
    <row r="102" spans="1:7" ht="19.5" customHeight="1">
      <c r="A102" s="109"/>
      <c r="B102" s="33"/>
      <c r="C102" s="33" t="s">
        <v>206</v>
      </c>
      <c r="D102" s="34">
        <v>0</v>
      </c>
      <c r="E102" s="34">
        <v>0</v>
      </c>
      <c r="F102" s="34">
        <f t="shared" si="1"/>
        <v>0</v>
      </c>
      <c r="G102" s="52"/>
    </row>
    <row r="103" spans="1:7" ht="19.5" customHeight="1">
      <c r="A103" s="109"/>
      <c r="B103" s="92" t="s">
        <v>207</v>
      </c>
      <c r="C103" s="92"/>
      <c r="D103" s="34">
        <f>SUM(D104)</f>
        <v>0</v>
      </c>
      <c r="E103" s="34">
        <f>SUM(E104)</f>
        <v>0</v>
      </c>
      <c r="F103" s="34">
        <f t="shared" si="1"/>
        <v>0</v>
      </c>
      <c r="G103" s="52"/>
    </row>
    <row r="104" spans="1:7" ht="23.25" customHeight="1">
      <c r="A104" s="109"/>
      <c r="B104" s="33"/>
      <c r="C104" s="33" t="s">
        <v>208</v>
      </c>
      <c r="D104" s="34">
        <v>0</v>
      </c>
      <c r="E104" s="34">
        <v>0</v>
      </c>
      <c r="F104" s="34">
        <f t="shared" si="1"/>
        <v>0</v>
      </c>
      <c r="G104" s="52"/>
    </row>
    <row r="105" spans="1:7" ht="19.5" customHeight="1">
      <c r="A105" s="109"/>
      <c r="B105" s="92" t="s">
        <v>209</v>
      </c>
      <c r="C105" s="92"/>
      <c r="D105" s="34">
        <f>SUM(D106)</f>
        <v>0</v>
      </c>
      <c r="E105" s="34">
        <f>SUM(E106)</f>
        <v>0</v>
      </c>
      <c r="F105" s="34">
        <f t="shared" si="1"/>
        <v>0</v>
      </c>
      <c r="G105" s="52"/>
    </row>
    <row r="106" spans="1:7" ht="19.5" customHeight="1">
      <c r="A106" s="109"/>
      <c r="B106" s="33"/>
      <c r="C106" s="33" t="s">
        <v>210</v>
      </c>
      <c r="D106" s="34">
        <v>0</v>
      </c>
      <c r="E106" s="34">
        <v>0</v>
      </c>
      <c r="F106" s="34">
        <f t="shared" si="1"/>
        <v>0</v>
      </c>
      <c r="G106" s="52"/>
    </row>
    <row r="107" spans="1:7" ht="19.5" customHeight="1">
      <c r="A107" s="109"/>
      <c r="B107" s="92" t="s">
        <v>211</v>
      </c>
      <c r="C107" s="92"/>
      <c r="D107" s="34">
        <f>SUM(D108:D111)</f>
        <v>321118000</v>
      </c>
      <c r="E107" s="34">
        <f>SUM(E108:E111)</f>
        <v>320545730</v>
      </c>
      <c r="F107" s="34">
        <f t="shared" si="1"/>
        <v>572270</v>
      </c>
      <c r="G107" s="52"/>
    </row>
    <row r="108" spans="1:7" ht="69.75" customHeight="1">
      <c r="A108" s="109"/>
      <c r="B108" s="92"/>
      <c r="C108" s="42" t="s">
        <v>154</v>
      </c>
      <c r="D108" s="34">
        <v>116359000</v>
      </c>
      <c r="E108" s="34">
        <v>116349330</v>
      </c>
      <c r="F108" s="34">
        <f t="shared" si="1"/>
        <v>9670</v>
      </c>
      <c r="G108" s="52" t="s">
        <v>273</v>
      </c>
    </row>
    <row r="109" spans="1:7" ht="56.25" customHeight="1">
      <c r="A109" s="109"/>
      <c r="B109" s="92"/>
      <c r="C109" s="42" t="s">
        <v>220</v>
      </c>
      <c r="D109" s="34">
        <v>16789000</v>
      </c>
      <c r="E109" s="34">
        <v>16693680</v>
      </c>
      <c r="F109" s="34">
        <f t="shared" si="1"/>
        <v>95320</v>
      </c>
      <c r="G109" s="52" t="s">
        <v>274</v>
      </c>
    </row>
    <row r="110" spans="1:7" ht="30.75" customHeight="1">
      <c r="A110" s="109"/>
      <c r="B110" s="92"/>
      <c r="C110" s="42" t="s">
        <v>221</v>
      </c>
      <c r="D110" s="34">
        <v>47067000</v>
      </c>
      <c r="E110" s="34">
        <v>46973400</v>
      </c>
      <c r="F110" s="34">
        <f t="shared" si="1"/>
        <v>93600</v>
      </c>
      <c r="G110" s="52" t="s">
        <v>275</v>
      </c>
    </row>
    <row r="111" spans="1:7" ht="207" customHeight="1">
      <c r="A111" s="115"/>
      <c r="B111" s="97"/>
      <c r="C111" s="43" t="s">
        <v>222</v>
      </c>
      <c r="D111" s="34">
        <v>140903000</v>
      </c>
      <c r="E111" s="45">
        <v>140529320</v>
      </c>
      <c r="F111" s="54">
        <f t="shared" si="1"/>
        <v>373680</v>
      </c>
      <c r="G111" s="52" t="s">
        <v>301</v>
      </c>
    </row>
    <row r="112" spans="1:7" ht="19.5" customHeight="1">
      <c r="A112" s="89" t="s">
        <v>24</v>
      </c>
      <c r="B112" s="90"/>
      <c r="C112" s="90"/>
      <c r="D112" s="59">
        <f>SUM(D7,D35,D43,D47,D54,D59,D62,D65,D70,D73,D78,D81,D84)</f>
        <v>1409816000</v>
      </c>
      <c r="E112" s="59">
        <f>SUM(E7,E35,E43,E47,E54,E59,E62,E65,E70,E73,E78,E81,E84)</f>
        <v>1389529128</v>
      </c>
      <c r="F112" s="60">
        <f>D112-E112</f>
        <v>20286872</v>
      </c>
      <c r="G112" s="61"/>
    </row>
  </sheetData>
  <sheetProtection/>
  <mergeCells count="74">
    <mergeCell ref="A82:A83"/>
    <mergeCell ref="B82:C82"/>
    <mergeCell ref="B79:C79"/>
    <mergeCell ref="A62:C62"/>
    <mergeCell ref="A84:C84"/>
    <mergeCell ref="B76:C76"/>
    <mergeCell ref="B66:C66"/>
    <mergeCell ref="A79:A80"/>
    <mergeCell ref="A65:C65"/>
    <mergeCell ref="B103:C103"/>
    <mergeCell ref="B105:C105"/>
    <mergeCell ref="B97:B100"/>
    <mergeCell ref="B96:C96"/>
    <mergeCell ref="B101:C101"/>
    <mergeCell ref="A81:C81"/>
    <mergeCell ref="B88:B89"/>
    <mergeCell ref="B90:C90"/>
    <mergeCell ref="B85:C85"/>
    <mergeCell ref="A85:A111"/>
    <mergeCell ref="B9:B11"/>
    <mergeCell ref="A3:G3"/>
    <mergeCell ref="A7:C7"/>
    <mergeCell ref="G5:G6"/>
    <mergeCell ref="A5:C5"/>
    <mergeCell ref="D5:D6"/>
    <mergeCell ref="F5:F6"/>
    <mergeCell ref="E5:E6"/>
    <mergeCell ref="B13:B15"/>
    <mergeCell ref="B16:C16"/>
    <mergeCell ref="B17:B18"/>
    <mergeCell ref="B19:C19"/>
    <mergeCell ref="B27:C27"/>
    <mergeCell ref="B21:C21"/>
    <mergeCell ref="B22:B26"/>
    <mergeCell ref="B28:B34"/>
    <mergeCell ref="A35:C35"/>
    <mergeCell ref="A36:A42"/>
    <mergeCell ref="B36:C36"/>
    <mergeCell ref="B37:B39"/>
    <mergeCell ref="B40:C40"/>
    <mergeCell ref="B41:B42"/>
    <mergeCell ref="A8:A34"/>
    <mergeCell ref="B8:C8"/>
    <mergeCell ref="B12:C12"/>
    <mergeCell ref="A48:A53"/>
    <mergeCell ref="B48:C48"/>
    <mergeCell ref="B51:C51"/>
    <mergeCell ref="B52:B53"/>
    <mergeCell ref="A43:C43"/>
    <mergeCell ref="A44:A46"/>
    <mergeCell ref="B44:C44"/>
    <mergeCell ref="A47:C47"/>
    <mergeCell ref="B45:B46"/>
    <mergeCell ref="B49:B50"/>
    <mergeCell ref="A112:C112"/>
    <mergeCell ref="A70:C70"/>
    <mergeCell ref="A73:C73"/>
    <mergeCell ref="A74:A77"/>
    <mergeCell ref="B74:C74"/>
    <mergeCell ref="A78:C78"/>
    <mergeCell ref="B107:C107"/>
    <mergeCell ref="B108:B111"/>
    <mergeCell ref="B71:C71"/>
    <mergeCell ref="B91:B95"/>
    <mergeCell ref="B87:C87"/>
    <mergeCell ref="A54:C54"/>
    <mergeCell ref="A55:A58"/>
    <mergeCell ref="B55:C55"/>
    <mergeCell ref="B56:B58"/>
    <mergeCell ref="B60:C60"/>
    <mergeCell ref="B63:C63"/>
    <mergeCell ref="B67:B69"/>
    <mergeCell ref="A59:C59"/>
    <mergeCell ref="A66:A69"/>
  </mergeCells>
  <printOptions horizontalCentered="1"/>
  <pageMargins left="0.7874015748031497" right="0.3937007874015748" top="0.5905511811023623" bottom="0.3937007874015748" header="0.5118110236220472" footer="0.5118110236220472"/>
  <pageSetup fitToHeight="0" fitToWidth="1" horizontalDpi="600" verticalDpi="600" orientation="landscape" paperSize="9" r:id="rId1"/>
  <rowBreaks count="6" manualBreakCount="6">
    <brk id="23" max="6" man="1"/>
    <brk id="34" max="255" man="1"/>
    <brk id="39" max="255" man="1"/>
    <brk id="53" max="255" man="1"/>
    <brk id="77" max="255" man="1"/>
    <brk id="10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7" width="12.625" style="3" customWidth="1"/>
    <col min="8" max="8" width="11.00390625" style="3" customWidth="1"/>
    <col min="9" max="9" width="18.00390625" style="3" bestFit="1" customWidth="1"/>
    <col min="10" max="10" width="10.25390625" style="3" bestFit="1" customWidth="1"/>
    <col min="11" max="11" width="8.50390625" style="3" bestFit="1" customWidth="1"/>
    <col min="12" max="12" width="11.25390625" style="3" bestFit="1" customWidth="1"/>
    <col min="13" max="16384" width="9.00390625" style="3" customWidth="1"/>
  </cols>
  <sheetData>
    <row r="1" ht="13.5">
      <c r="A1" s="62" t="s">
        <v>80</v>
      </c>
    </row>
    <row r="2" spans="1:8" ht="20.25">
      <c r="A2" s="125" t="s">
        <v>91</v>
      </c>
      <c r="B2" s="125"/>
      <c r="C2" s="125"/>
      <c r="D2" s="125"/>
      <c r="E2" s="125"/>
      <c r="F2" s="125"/>
      <c r="G2" s="125"/>
      <c r="H2" s="125"/>
    </row>
    <row r="4" s="62" customFormat="1" ht="19.5" customHeight="1" thickBot="1">
      <c r="H4" s="63" t="s">
        <v>39</v>
      </c>
    </row>
    <row r="5" spans="1:8" s="62" customFormat="1" ht="30" customHeight="1">
      <c r="A5" s="122" t="s">
        <v>81</v>
      </c>
      <c r="B5" s="123"/>
      <c r="C5" s="123"/>
      <c r="D5" s="123" t="s">
        <v>77</v>
      </c>
      <c r="E5" s="123" t="s">
        <v>85</v>
      </c>
      <c r="F5" s="123" t="s">
        <v>86</v>
      </c>
      <c r="G5" s="128" t="s">
        <v>87</v>
      </c>
      <c r="H5" s="129"/>
    </row>
    <row r="6" spans="1:8" s="62" customFormat="1" ht="30" customHeight="1" thickBot="1">
      <c r="A6" s="64" t="s">
        <v>82</v>
      </c>
      <c r="B6" s="65" t="s">
        <v>83</v>
      </c>
      <c r="C6" s="65" t="s">
        <v>84</v>
      </c>
      <c r="D6" s="124"/>
      <c r="E6" s="124"/>
      <c r="F6" s="124"/>
      <c r="G6" s="130"/>
      <c r="H6" s="131"/>
    </row>
    <row r="7" spans="1:8" s="62" customFormat="1" ht="30" customHeight="1" thickTop="1">
      <c r="A7" s="66"/>
      <c r="B7" s="67"/>
      <c r="C7" s="67"/>
      <c r="D7" s="67" t="s">
        <v>228</v>
      </c>
      <c r="E7" s="67" t="s">
        <v>229</v>
      </c>
      <c r="F7" s="67"/>
      <c r="G7" s="132"/>
      <c r="H7" s="133"/>
    </row>
    <row r="8" spans="1:8" s="62" customFormat="1" ht="30" customHeight="1" thickBot="1">
      <c r="A8" s="116" t="s">
        <v>88</v>
      </c>
      <c r="B8" s="117"/>
      <c r="C8" s="117"/>
      <c r="D8" s="68"/>
      <c r="E8" s="68"/>
      <c r="F8" s="68"/>
      <c r="G8" s="118"/>
      <c r="H8" s="119"/>
    </row>
    <row r="9" s="62" customFormat="1" ht="13.5"/>
    <row r="11" ht="13.5">
      <c r="A11" s="62" t="s">
        <v>89</v>
      </c>
    </row>
    <row r="12" spans="1:8" ht="20.25">
      <c r="A12" s="125" t="s">
        <v>90</v>
      </c>
      <c r="B12" s="125"/>
      <c r="C12" s="125"/>
      <c r="D12" s="125"/>
      <c r="E12" s="125"/>
      <c r="F12" s="125"/>
      <c r="G12" s="125"/>
      <c r="H12" s="125"/>
    </row>
    <row r="14" s="62" customFormat="1" ht="19.5" customHeight="1" thickBot="1">
      <c r="H14" s="63" t="s">
        <v>39</v>
      </c>
    </row>
    <row r="15" spans="1:8" s="62" customFormat="1" ht="30" customHeight="1">
      <c r="A15" s="122" t="s">
        <v>81</v>
      </c>
      <c r="B15" s="123"/>
      <c r="C15" s="123"/>
      <c r="D15" s="123" t="s">
        <v>77</v>
      </c>
      <c r="E15" s="123" t="s">
        <v>85</v>
      </c>
      <c r="F15" s="123" t="s">
        <v>86</v>
      </c>
      <c r="G15" s="120" t="s">
        <v>92</v>
      </c>
      <c r="H15" s="126" t="s">
        <v>93</v>
      </c>
    </row>
    <row r="16" spans="1:8" s="62" customFormat="1" ht="30" customHeight="1" thickBot="1">
      <c r="A16" s="64" t="s">
        <v>82</v>
      </c>
      <c r="B16" s="65" t="s">
        <v>83</v>
      </c>
      <c r="C16" s="65" t="s">
        <v>84</v>
      </c>
      <c r="D16" s="124"/>
      <c r="E16" s="124"/>
      <c r="F16" s="124"/>
      <c r="G16" s="121"/>
      <c r="H16" s="127"/>
    </row>
    <row r="17" spans="1:8" s="62" customFormat="1" ht="30" customHeight="1" thickTop="1">
      <c r="A17" s="66"/>
      <c r="B17" s="67"/>
      <c r="C17" s="67"/>
      <c r="D17" s="67" t="s">
        <v>230</v>
      </c>
      <c r="E17" s="67" t="s">
        <v>229</v>
      </c>
      <c r="F17" s="67"/>
      <c r="G17" s="70"/>
      <c r="H17" s="71"/>
    </row>
    <row r="18" spans="1:8" s="62" customFormat="1" ht="30" customHeight="1" thickBot="1">
      <c r="A18" s="116" t="s">
        <v>88</v>
      </c>
      <c r="B18" s="117"/>
      <c r="C18" s="117"/>
      <c r="D18" s="68"/>
      <c r="E18" s="68"/>
      <c r="F18" s="68"/>
      <c r="G18" s="69"/>
      <c r="H18" s="72"/>
    </row>
    <row r="21" ht="13.5">
      <c r="A21" s="62" t="s">
        <v>94</v>
      </c>
    </row>
    <row r="22" spans="1:8" ht="20.25">
      <c r="A22" s="125" t="s">
        <v>95</v>
      </c>
      <c r="B22" s="125"/>
      <c r="C22" s="125"/>
      <c r="D22" s="125"/>
      <c r="E22" s="125"/>
      <c r="F22" s="125"/>
      <c r="G22" s="125"/>
      <c r="H22" s="125"/>
    </row>
    <row r="24" s="62" customFormat="1" ht="19.5" customHeight="1" thickBot="1">
      <c r="H24" s="63" t="s">
        <v>39</v>
      </c>
    </row>
    <row r="25" spans="1:8" s="62" customFormat="1" ht="30" customHeight="1">
      <c r="A25" s="122" t="s">
        <v>81</v>
      </c>
      <c r="B25" s="123"/>
      <c r="C25" s="123"/>
      <c r="D25" s="123" t="s">
        <v>96</v>
      </c>
      <c r="E25" s="123" t="s">
        <v>97</v>
      </c>
      <c r="F25" s="128" t="s">
        <v>98</v>
      </c>
      <c r="G25" s="134"/>
      <c r="H25" s="129"/>
    </row>
    <row r="26" spans="1:8" s="62" customFormat="1" ht="30" customHeight="1" thickBot="1">
      <c r="A26" s="64" t="s">
        <v>82</v>
      </c>
      <c r="B26" s="65" t="s">
        <v>83</v>
      </c>
      <c r="C26" s="65" t="s">
        <v>84</v>
      </c>
      <c r="D26" s="124"/>
      <c r="E26" s="124"/>
      <c r="F26" s="130"/>
      <c r="G26" s="135"/>
      <c r="H26" s="131"/>
    </row>
    <row r="27" spans="1:8" s="62" customFormat="1" ht="30" customHeight="1" thickBot="1" thickTop="1">
      <c r="A27" s="73"/>
      <c r="B27" s="74"/>
      <c r="C27" s="74"/>
      <c r="D27" s="74" t="s">
        <v>230</v>
      </c>
      <c r="E27" s="74" t="s">
        <v>229</v>
      </c>
      <c r="F27" s="136"/>
      <c r="G27" s="137"/>
      <c r="H27" s="138"/>
    </row>
  </sheetData>
  <sheetProtection/>
  <mergeCells count="23">
    <mergeCell ref="F25:H26"/>
    <mergeCell ref="F27:H27"/>
    <mergeCell ref="A22:H22"/>
    <mergeCell ref="A25:C25"/>
    <mergeCell ref="D25:D26"/>
    <mergeCell ref="E25:E26"/>
    <mergeCell ref="A2:H2"/>
    <mergeCell ref="A12:H12"/>
    <mergeCell ref="A15:C15"/>
    <mergeCell ref="D15:D16"/>
    <mergeCell ref="E15:E16"/>
    <mergeCell ref="F15:F16"/>
    <mergeCell ref="H15:H16"/>
    <mergeCell ref="G5:H6"/>
    <mergeCell ref="G7:H7"/>
    <mergeCell ref="D5:D6"/>
    <mergeCell ref="A8:C8"/>
    <mergeCell ref="A18:C18"/>
    <mergeCell ref="G8:H8"/>
    <mergeCell ref="G15:G16"/>
    <mergeCell ref="A5:C5"/>
    <mergeCell ref="F5:F6"/>
    <mergeCell ref="E5:E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1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" width="12.625" style="3" customWidth="1"/>
    <col min="7" max="7" width="10.50390625" style="3" customWidth="1"/>
    <col min="8" max="8" width="8.75390625" style="3" customWidth="1"/>
    <col min="9" max="9" width="18.00390625" style="3" bestFit="1" customWidth="1"/>
    <col min="10" max="10" width="10.25390625" style="3" bestFit="1" customWidth="1"/>
    <col min="11" max="11" width="8.50390625" style="3" bestFit="1" customWidth="1"/>
    <col min="12" max="12" width="11.25390625" style="3" bestFit="1" customWidth="1"/>
    <col min="13" max="16384" width="9.00390625" style="3" customWidth="1"/>
  </cols>
  <sheetData>
    <row r="1" ht="13.5">
      <c r="A1" s="62" t="s">
        <v>103</v>
      </c>
    </row>
    <row r="2" spans="1:8" ht="20.25">
      <c r="A2" s="125" t="s">
        <v>104</v>
      </c>
      <c r="B2" s="125"/>
      <c r="C2" s="125"/>
      <c r="D2" s="125"/>
      <c r="E2" s="125"/>
      <c r="F2" s="125"/>
      <c r="G2" s="125"/>
      <c r="H2" s="125"/>
    </row>
    <row r="4" s="62" customFormat="1" ht="19.5" customHeight="1" thickBot="1">
      <c r="H4" s="63" t="s">
        <v>39</v>
      </c>
    </row>
    <row r="5" spans="1:8" s="62" customFormat="1" ht="30" customHeight="1">
      <c r="A5" s="122" t="s">
        <v>81</v>
      </c>
      <c r="B5" s="123"/>
      <c r="C5" s="123"/>
      <c r="D5" s="139" t="s">
        <v>99</v>
      </c>
      <c r="E5" s="123" t="s">
        <v>100</v>
      </c>
      <c r="F5" s="139" t="s">
        <v>101</v>
      </c>
      <c r="G5" s="128" t="s">
        <v>102</v>
      </c>
      <c r="H5" s="129"/>
    </row>
    <row r="6" spans="1:8" s="62" customFormat="1" ht="30" customHeight="1" thickBot="1">
      <c r="A6" s="64" t="s">
        <v>82</v>
      </c>
      <c r="B6" s="65" t="s">
        <v>83</v>
      </c>
      <c r="C6" s="65" t="s">
        <v>84</v>
      </c>
      <c r="D6" s="124"/>
      <c r="E6" s="124"/>
      <c r="F6" s="124"/>
      <c r="G6" s="130"/>
      <c r="H6" s="131"/>
    </row>
    <row r="7" spans="1:8" s="62" customFormat="1" ht="60" customHeight="1" thickBot="1" thickTop="1">
      <c r="A7" s="73"/>
      <c r="B7" s="74"/>
      <c r="C7" s="74"/>
      <c r="D7" s="74" t="s">
        <v>230</v>
      </c>
      <c r="E7" s="74" t="s">
        <v>229</v>
      </c>
      <c r="F7" s="74"/>
      <c r="G7" s="136"/>
      <c r="H7" s="138"/>
    </row>
    <row r="8" s="62" customFormat="1" ht="13.5"/>
    <row r="10" ht="13.5">
      <c r="A10" s="62" t="s">
        <v>111</v>
      </c>
    </row>
    <row r="11" spans="1:8" ht="20.25">
      <c r="A11" s="125" t="s">
        <v>105</v>
      </c>
      <c r="B11" s="125"/>
      <c r="C11" s="125"/>
      <c r="D11" s="125"/>
      <c r="E11" s="125"/>
      <c r="F11" s="125"/>
      <c r="G11" s="125"/>
      <c r="H11" s="125"/>
    </row>
    <row r="12" ht="14.25" thickBot="1"/>
    <row r="13" spans="1:8" ht="30" customHeight="1">
      <c r="A13" s="122" t="s">
        <v>106</v>
      </c>
      <c r="B13" s="123" t="s">
        <v>107</v>
      </c>
      <c r="C13" s="123"/>
      <c r="D13" s="123"/>
      <c r="E13" s="123" t="s">
        <v>109</v>
      </c>
      <c r="F13" s="123"/>
      <c r="G13" s="123" t="s">
        <v>110</v>
      </c>
      <c r="H13" s="126"/>
    </row>
    <row r="14" spans="1:8" ht="30" customHeight="1" thickBot="1">
      <c r="A14" s="140"/>
      <c r="B14" s="65" t="s">
        <v>83</v>
      </c>
      <c r="C14" s="65" t="s">
        <v>84</v>
      </c>
      <c r="D14" s="65" t="s">
        <v>108</v>
      </c>
      <c r="E14" s="124"/>
      <c r="F14" s="124"/>
      <c r="G14" s="124"/>
      <c r="H14" s="127"/>
    </row>
    <row r="15" spans="1:8" ht="49.5" customHeight="1" thickBot="1" thickTop="1">
      <c r="A15" s="75"/>
      <c r="B15" s="76"/>
      <c r="C15" s="76"/>
      <c r="D15" s="77" t="s">
        <v>230</v>
      </c>
      <c r="E15" s="136" t="s">
        <v>229</v>
      </c>
      <c r="F15" s="141"/>
      <c r="G15" s="136"/>
      <c r="H15" s="138"/>
    </row>
  </sheetData>
  <sheetProtection/>
  <mergeCells count="14">
    <mergeCell ref="A13:A14"/>
    <mergeCell ref="B13:D13"/>
    <mergeCell ref="E13:F14"/>
    <mergeCell ref="G13:H14"/>
    <mergeCell ref="E15:F15"/>
    <mergeCell ref="G15:H15"/>
    <mergeCell ref="G7:H7"/>
    <mergeCell ref="A11:H11"/>
    <mergeCell ref="A2:H2"/>
    <mergeCell ref="A5:C5"/>
    <mergeCell ref="D5:D6"/>
    <mergeCell ref="E5:E6"/>
    <mergeCell ref="F5:F6"/>
    <mergeCell ref="G5:H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 SUNG NAM</dc:creator>
  <cp:keywords/>
  <dc:description/>
  <cp:lastModifiedBy>user</cp:lastModifiedBy>
  <cp:lastPrinted>2016-05-24T07:41:17Z</cp:lastPrinted>
  <dcterms:created xsi:type="dcterms:W3CDTF">2007-02-21T05:06:39Z</dcterms:created>
  <dcterms:modified xsi:type="dcterms:W3CDTF">2016-05-25T07:50:39Z</dcterms:modified>
  <cp:category/>
  <cp:version/>
  <cp:contentType/>
  <cp:contentStatus/>
</cp:coreProperties>
</file>