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5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  <sheet name="6월 28일" sheetId="16" r:id="rId6"/>
  </sheets>
  <definedNames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  <definedName name="_xlnm.Print_Area" localSheetId="5">'6월 28일'!$A$1:$K$23</definedName>
  </definedNames>
  <calcPr calcId="152511"/>
</workbook>
</file>

<file path=xl/calcChain.xml><?xml version="1.0" encoding="utf-8"?>
<calcChain xmlns="http://schemas.openxmlformats.org/spreadsheetml/2006/main">
  <c r="H16" i="16" l="1"/>
  <c r="H17" i="16" s="1"/>
  <c r="H15" i="16"/>
  <c r="H14" i="16"/>
  <c r="H13" i="16"/>
  <c r="H18" i="16"/>
  <c r="B20" i="16"/>
  <c r="H19" i="16"/>
  <c r="H20" i="16"/>
  <c r="D18" i="16"/>
  <c r="D20" i="16" s="1"/>
  <c r="B17" i="16"/>
  <c r="D16" i="16"/>
  <c r="D15" i="16"/>
  <c r="D14" i="16"/>
  <c r="I14" i="16" s="1"/>
  <c r="J14" i="16" s="1"/>
  <c r="D13" i="16"/>
  <c r="I13" i="16" s="1"/>
  <c r="I16" i="16" l="1"/>
  <c r="J16" i="16" s="1"/>
  <c r="I15" i="16"/>
  <c r="J15" i="16" s="1"/>
  <c r="H21" i="16"/>
  <c r="J13" i="16"/>
  <c r="J17" i="16" s="1"/>
  <c r="J21" i="16" s="1"/>
  <c r="D17" i="16"/>
  <c r="D21" i="16" s="1"/>
  <c r="H18" i="15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I17" i="16" l="1"/>
  <c r="I21" i="16" s="1"/>
  <c r="H17" i="15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<sst xmlns="http://schemas.openxmlformats.org/spreadsheetml/2006/main" count="282" uniqueCount="88">
  <si>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</si>
  <si>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</si>
  <si>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</si>
  <si>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</si>
  <si>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</si>
  <si>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</si>
  <si>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</si>
  <si>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</si>
  <si>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</si>
  <si>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</si>
  <si>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</si>
  <si>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</si>
  <si>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</si>
  <si>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</si>
  <si>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</si>
  <si>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</si>
  <si>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</si>
  <si>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</si>
  <si>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</si>
  <si>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</si>
  <si>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</si>
  <si>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</si>
  <si>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</si>
  <si>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</si>
  <si>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</si>
  <si>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</si>
  <si>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</si>
  <si>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</si>
  <si>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</si>
  <si>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</si>
  <si>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</si>
  <si>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</si>
  <si>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</si>
  <si>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</si>
  <si>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</si>
  <si>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</si>
  <si>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</si>
  <si>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</si>
  <si>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</si>
  <si>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</si>
  <si>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</si>
  <si>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</si>
  <si>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</si>
  <si>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</si>
  <si>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</si>
  <si>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</si>
  <si>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</si>
  <si>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</si>
  <si>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</si>
  <si>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</si>
  <si>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</si>
  <si>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</si>
  <si>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</si>
  <si>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</si>
  <si>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</si>
  <si>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</si>
  <si>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</si>
  <si>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</si>
  <si>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</si>
  <si>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</si>
  <si>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</si>
  <si>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</si>
  <si>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</si>
  <si>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</si>
  <si>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</si>
  <si>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</si>
  <si>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</si>
  <si>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</si>
  <si>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</si>
  <si>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</si>
  <si>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</si>
  <si>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</si>
  <si>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</si>
  <si>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</si>
  <si>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</si>
  <si>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</si>
  <si>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</si>
  <si>
    <t>1. 기    간 : 2016.  6.  28.(1일)</t>
    <phoneticPr fontId="5" type="noConversion"/>
  </si>
  <si>
    <t>3. 학생인원 : 참가 73명 (재적 81명, 불참 8명)</t>
    <phoneticPr fontId="5" type="noConversion"/>
  </si>
  <si>
    <t>4,440원*9명=</t>
    <phoneticPr fontId="5" type="noConversion"/>
  </si>
  <si>
    <t>4.440원*73명=</t>
    <phoneticPr fontId="5" type="noConversion"/>
  </si>
  <si>
    <t>1,000원*73명=</t>
    <phoneticPr fontId="3" type="noConversion"/>
  </si>
  <si>
    <t>3,000원*73명=</t>
    <phoneticPr fontId="3" type="noConversion"/>
  </si>
  <si>
    <t>4,000원*73명=</t>
    <phoneticPr fontId="3" type="noConversion"/>
  </si>
  <si>
    <t>불참학생: 4,440원*8명</t>
    <phoneticPr fontId="3" type="noConversion"/>
  </si>
  <si>
    <t>불참학생: 1,000원*8명</t>
    <phoneticPr fontId="3" type="noConversion"/>
  </si>
  <si>
    <t>불참학생: 3,000원*8명</t>
    <phoneticPr fontId="3" type="noConversion"/>
  </si>
  <si>
    <t>불참학생: 4,000원*8명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</si>
</sst>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61" t="s">
        <v>23</v>
      </c>
      <c r="F13" s="62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8" t="s">
        <v>2</v>
      </c>
      <c r="F14" s="47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63" t="s">
        <v>3</v>
      </c>
      <c r="F15" s="63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8" t="s">
        <v>2</v>
      </c>
      <c r="F18" s="47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1049940</v>
      </c>
      <c r="E19" s="48" t="s">
        <v>0</v>
      </c>
      <c r="F19" s="49"/>
      <c r="G19" s="47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2" sqref="A2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61" t="s">
        <v>23</v>
      </c>
      <c r="F13" s="62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8" t="s">
        <v>2</v>
      </c>
      <c r="F14" s="47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63" t="s">
        <v>3</v>
      </c>
      <c r="F15" s="63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8" t="s">
        <v>2</v>
      </c>
      <c r="F18" s="47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749340</v>
      </c>
      <c r="E19" s="48" t="s">
        <v>0</v>
      </c>
      <c r="F19" s="49"/>
      <c r="G19" s="47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61" t="s">
        <v>23</v>
      </c>
      <c r="F13" s="62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48" t="s">
        <v>2</v>
      </c>
      <c r="F15" s="47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63" t="s">
        <v>3</v>
      </c>
      <c r="F16" s="63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48" t="s">
        <v>2</v>
      </c>
      <c r="F20" s="47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D15+D20</f>
        <v>1241640</v>
      </c>
      <c r="E21" s="48" t="s">
        <v>0</v>
      </c>
      <c r="F21" s="49"/>
      <c r="G21" s="47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61" t="s">
        <v>23</v>
      </c>
      <c r="F13" s="62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48" t="s">
        <v>2</v>
      </c>
      <c r="F15" s="47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63" t="s">
        <v>3</v>
      </c>
      <c r="F16" s="63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48" t="s">
        <v>2</v>
      </c>
      <c r="F19" s="47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6" t="s">
        <v>1</v>
      </c>
      <c r="B20" s="47"/>
      <c r="C20" s="8"/>
      <c r="D20" s="8">
        <f>D15+D19</f>
        <v>974340</v>
      </c>
      <c r="E20" s="48" t="s">
        <v>0</v>
      </c>
      <c r="F20" s="49"/>
      <c r="G20" s="47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61" t="s">
        <v>23</v>
      </c>
      <c r="F13" s="62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48" t="s">
        <v>2</v>
      </c>
      <c r="F17" s="47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63" t="s">
        <v>3</v>
      </c>
      <c r="F18" s="63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48" t="s">
        <v>2</v>
      </c>
      <c r="F20" s="47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1404000</v>
      </c>
      <c r="E21" s="48" t="s">
        <v>0</v>
      </c>
      <c r="F21" s="49"/>
      <c r="G21" s="47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activeCell="K17" sqref="K17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77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78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4440</v>
      </c>
      <c r="C13" s="18">
        <v>81</v>
      </c>
      <c r="D13" s="18">
        <f>B13*C13</f>
        <v>359640</v>
      </c>
      <c r="E13" s="61" t="s">
        <v>23</v>
      </c>
      <c r="F13" s="62"/>
      <c r="G13" s="19" t="s">
        <v>80</v>
      </c>
      <c r="H13" s="25">
        <f>4440*73</f>
        <v>324120</v>
      </c>
      <c r="I13" s="18">
        <f>D13-H13</f>
        <v>35520</v>
      </c>
      <c r="J13" s="18">
        <f>I13</f>
        <v>35520</v>
      </c>
      <c r="K13" s="24" t="s">
        <v>84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81</v>
      </c>
      <c r="D14" s="40">
        <f>B14*C14</f>
        <v>81000</v>
      </c>
      <c r="E14" s="23" t="s">
        <v>52</v>
      </c>
      <c r="F14" s="22"/>
      <c r="G14" s="42" t="s">
        <v>81</v>
      </c>
      <c r="H14" s="40">
        <f>1000*73</f>
        <v>73000</v>
      </c>
      <c r="I14" s="12">
        <f t="shared" ref="I14:I15" si="0">D14-H14</f>
        <v>8000</v>
      </c>
      <c r="J14" s="12">
        <f t="shared" ref="J14:J15" si="1">I14</f>
        <v>8000</v>
      </c>
      <c r="K14" s="44" t="s">
        <v>85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81</v>
      </c>
      <c r="D15" s="40">
        <f>B15*C15</f>
        <v>243000</v>
      </c>
      <c r="E15" s="23" t="s">
        <v>46</v>
      </c>
      <c r="F15" s="22"/>
      <c r="G15" s="42" t="s">
        <v>82</v>
      </c>
      <c r="H15" s="40">
        <f>3000*73</f>
        <v>219000</v>
      </c>
      <c r="I15" s="12">
        <f t="shared" si="0"/>
        <v>24000</v>
      </c>
      <c r="J15" s="12">
        <f t="shared" si="1"/>
        <v>24000</v>
      </c>
      <c r="K15" s="44" t="s">
        <v>86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81</v>
      </c>
      <c r="D16" s="40">
        <f>B16*C16</f>
        <v>324000</v>
      </c>
      <c r="E16" s="23" t="s">
        <v>66</v>
      </c>
      <c r="F16" s="22"/>
      <c r="G16" s="42" t="s">
        <v>83</v>
      </c>
      <c r="H16" s="43">
        <f>4000*73</f>
        <v>292000</v>
      </c>
      <c r="I16" s="12">
        <f>D16-H16</f>
        <v>32000</v>
      </c>
      <c r="J16" s="12">
        <f>I16</f>
        <v>32000</v>
      </c>
      <c r="K16" s="44" t="s">
        <v>87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12440</v>
      </c>
      <c r="C17" s="21"/>
      <c r="D17" s="21">
        <f>SUM(D13:D16)</f>
        <v>1007640</v>
      </c>
      <c r="E17" s="48" t="s">
        <v>2</v>
      </c>
      <c r="F17" s="47"/>
      <c r="G17" s="21"/>
      <c r="H17" s="8">
        <f>SUM(H13:H16)</f>
        <v>908120</v>
      </c>
      <c r="I17" s="8">
        <f>SUM(I13:I16)</f>
        <v>99520</v>
      </c>
      <c r="J17" s="8">
        <f>SUM(J13:J16)</f>
        <v>99520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14440</v>
      </c>
      <c r="C18" s="18">
        <v>9</v>
      </c>
      <c r="D18" s="18">
        <f>B18*C18</f>
        <v>129960</v>
      </c>
      <c r="E18" s="63" t="s">
        <v>3</v>
      </c>
      <c r="F18" s="63"/>
      <c r="G18" s="19" t="s">
        <v>79</v>
      </c>
      <c r="H18" s="18">
        <f>4440*9</f>
        <v>39960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14440</v>
      </c>
      <c r="C20" s="8"/>
      <c r="D20" s="8">
        <f>SUM(D18:D19)</f>
        <v>129960</v>
      </c>
      <c r="E20" s="48" t="s">
        <v>2</v>
      </c>
      <c r="F20" s="47"/>
      <c r="G20" s="9"/>
      <c r="H20" s="8">
        <f>SUM(H18:H19)</f>
        <v>129960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1137600</v>
      </c>
      <c r="E21" s="48" t="s">
        <v>0</v>
      </c>
      <c r="F21" s="49"/>
      <c r="G21" s="47"/>
      <c r="H21" s="8">
        <f>H17+H20</f>
        <v>1038080</v>
      </c>
      <c r="I21" s="8">
        <f>I17</f>
        <v>99520</v>
      </c>
      <c r="J21" s="8">
        <f>J17</f>
        <v>99520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E13:F13"/>
    <mergeCell ref="E17:F17"/>
    <mergeCell ref="E18:F18"/>
    <mergeCell ref="E19:F19"/>
    <mergeCell ref="E20:F20"/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4월15일</vt:lpstr>
      <vt:lpstr>4월22일</vt:lpstr>
      <vt:lpstr>5월20일</vt:lpstr>
      <vt:lpstr>5월27일</vt:lpstr>
      <vt:lpstr>6월 17일</vt:lpstr>
      <vt:lpstr>6월 28일</vt:lpstr>
      <vt:lpstr>'4월15일'!Print_Area</vt:lpstr>
      <vt:lpstr>'4월22일'!Print_Area</vt:lpstr>
      <vt:lpstr>'5월20일'!Print_Area</vt:lpstr>
      <vt:lpstr>'5월27일'!Print_Area</vt:lpstr>
      <vt:lpstr>'6월 17일'!Print_Area</vt:lpstr>
      <vt:lpstr>'6월 28일'!Print_Area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2016-06-17T05:46:21Z</cp:lastPrinted>
  <dcterms:created xsi:type="dcterms:W3CDTF">2015-06-03T23:49:18Z</dcterms:created>
  <dcterms:modified xsi:type="dcterms:W3CDTF">2016-06-28T01:16:23Z</dcterms:modified>
</cp:coreProperties>
</file>