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1400" windowHeight="6285" tabRatio="641" activeTab="0"/>
  </bookViews>
  <sheets>
    <sheet name="표지" sheetId="1" r:id="rId1"/>
    <sheet name="총칙" sheetId="2" r:id="rId2"/>
    <sheet name="총괄표" sheetId="3" r:id="rId3"/>
    <sheet name="관별" sheetId="4" r:id="rId4"/>
    <sheet name="세입" sheetId="5" r:id="rId5"/>
    <sheet name="세출" sheetId="6" r:id="rId6"/>
  </sheets>
  <definedNames>
    <definedName name="_xlnm.Print_Area" localSheetId="3">'관별'!$A$1:$J$22</definedName>
    <definedName name="_xlnm.Print_Area" localSheetId="4">'세입'!#REF!</definedName>
    <definedName name="_xlnm.Print_Area" localSheetId="2">'총괄표'!$A$1:$G$24</definedName>
    <definedName name="_xlnm.Print_Titles" localSheetId="4">'세입'!$3:$5</definedName>
    <definedName name="Z_68F178D3_0354_11D6_9F0E_00C02659FFE6_.wvu.PrintTitles" localSheetId="4" hidden="1">'세입'!$3:$5</definedName>
    <definedName name="Z_68F178D3_0354_11D6_9F0E_00C02659FFE6_.wvu.PrintTitles" localSheetId="5" hidden="1">'세출'!#REF!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5" authorId="0">
      <text>
        <r>
          <rPr>
            <b/>
            <sz val="9"/>
            <rFont val="굴림"/>
            <family val="3"/>
          </rPr>
          <t>입력하지 말 것.
자동서식 임.</t>
        </r>
      </text>
    </comment>
  </commentList>
</comments>
</file>

<file path=xl/sharedStrings.xml><?xml version="1.0" encoding="utf-8"?>
<sst xmlns="http://schemas.openxmlformats.org/spreadsheetml/2006/main" count="595" uniqueCount="368">
  <si>
    <t>관</t>
  </si>
  <si>
    <t>항</t>
  </si>
  <si>
    <t>목</t>
  </si>
  <si>
    <t>세입·세출 차인잔액 없음</t>
  </si>
  <si>
    <t>금</t>
  </si>
  <si>
    <t>세  입 :</t>
  </si>
  <si>
    <t>원</t>
  </si>
  <si>
    <t>세  출 :</t>
  </si>
  <si>
    <t>예    산    총    칙</t>
  </si>
  <si>
    <t xml:space="preserve"> 광 양 제 철 유 치 원</t>
  </si>
  <si>
    <t>광양제철유치원 세입·세출 예산서</t>
  </si>
  <si>
    <r>
      <t>(</t>
    </r>
    <r>
      <rPr>
        <sz val="11"/>
        <rFont val="굴림"/>
        <family val="3"/>
      </rPr>
      <t>금액단위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</rPr>
      <t>천원</t>
    </r>
    <r>
      <rPr>
        <sz val="11"/>
        <rFont val="Arial"/>
        <family val="2"/>
      </rPr>
      <t>)</t>
    </r>
  </si>
  <si>
    <r>
      <t>사용료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및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수수료</t>
    </r>
  </si>
  <si>
    <r>
      <t>전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입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금</t>
    </r>
  </si>
  <si>
    <r>
      <t>원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조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조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금</t>
    </r>
  </si>
  <si>
    <r>
      <t>이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월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금</t>
    </r>
  </si>
  <si>
    <t>학교운영지원비</t>
  </si>
  <si>
    <r>
      <t>잡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수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입</t>
    </r>
  </si>
  <si>
    <r>
      <t>인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건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비</t>
    </r>
  </si>
  <si>
    <r>
      <t>관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리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영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비</t>
    </r>
  </si>
  <si>
    <r>
      <t>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체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육</t>
    </r>
    <r>
      <rPr>
        <sz val="11"/>
        <rFont val="Arial"/>
        <family val="2"/>
      </rPr>
      <t xml:space="preserve"> </t>
    </r>
    <r>
      <rPr>
        <sz val="11"/>
        <rFont val="굴림"/>
        <family val="3"/>
      </rPr>
      <t>비</t>
    </r>
  </si>
  <si>
    <r>
      <t>예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비</t>
    </r>
    <r>
      <rPr>
        <sz val="11"/>
        <rFont val="Arial"/>
        <family val="2"/>
      </rPr>
      <t xml:space="preserve">     </t>
    </r>
    <r>
      <rPr>
        <sz val="11"/>
        <rFont val="굴림"/>
        <family val="3"/>
      </rPr>
      <t>비</t>
    </r>
  </si>
  <si>
    <t>예  산  총  괄  표</t>
  </si>
  <si>
    <t>구성비(%)</t>
  </si>
  <si>
    <t>세  입  예  산</t>
  </si>
  <si>
    <t>예산액</t>
  </si>
  <si>
    <t>전년도예산액</t>
  </si>
  <si>
    <t>비교증감</t>
  </si>
  <si>
    <r>
      <rPr>
        <b/>
        <sz val="11"/>
        <rFont val="돋움"/>
        <family val="3"/>
      </rPr>
      <t>관</t>
    </r>
    <r>
      <rPr>
        <b/>
        <sz val="11"/>
        <rFont val="Arial"/>
        <family val="2"/>
      </rPr>
      <t xml:space="preserve">  </t>
    </r>
    <r>
      <rPr>
        <b/>
        <sz val="11"/>
        <rFont val="돋움"/>
        <family val="3"/>
      </rPr>
      <t>별</t>
    </r>
  </si>
  <si>
    <t>세  출  예  산</t>
  </si>
  <si>
    <r>
      <t>합</t>
    </r>
    <r>
      <rPr>
        <b/>
        <sz val="11"/>
        <rFont val="Arial"/>
        <family val="2"/>
      </rPr>
      <t xml:space="preserve">             </t>
    </r>
    <r>
      <rPr>
        <b/>
        <sz val="11"/>
        <rFont val="굴림"/>
        <family val="3"/>
      </rPr>
      <t>계</t>
    </r>
  </si>
  <si>
    <r>
      <t>합</t>
    </r>
    <r>
      <rPr>
        <b/>
        <sz val="11"/>
        <rFont val="Arial"/>
        <family val="2"/>
      </rPr>
      <t xml:space="preserve">             </t>
    </r>
    <r>
      <rPr>
        <b/>
        <sz val="11"/>
        <rFont val="굴림"/>
        <family val="3"/>
      </rPr>
      <t>계</t>
    </r>
    <r>
      <rPr>
        <b/>
        <sz val="11"/>
        <rFont val="Arial"/>
        <family val="2"/>
      </rPr>
      <t xml:space="preserve"> </t>
    </r>
  </si>
  <si>
    <t xml:space="preserve">   </t>
  </si>
  <si>
    <t xml:space="preserve">                 으로 한다. 세입·세출의 명세는 "세입·세출 예산서"와 같다.</t>
  </si>
  <si>
    <t xml:space="preserve">     제 2 조 교육청 또는 지방자치단체로부터 소요 전액이 교부된 경비 또는 수익자 부담경비는</t>
  </si>
  <si>
    <t xml:space="preserve">                추가경정예산의 성립 이전에 사용 할 수 있으며, 이는 차기추가경정예산에 반영한다.</t>
  </si>
  <si>
    <t xml:space="preserve">     제 3 조 동일 예산 관내의 항간 또는 목간에 예산의 과부족이 있는 경우에는 사학기관 재무·</t>
  </si>
  <si>
    <t xml:space="preserve">                회계규칙 제21조 제3항의 규정에 의하여 상호 전용할 수 있다. 단 회계연도 경과</t>
  </si>
  <si>
    <t xml:space="preserve">                후에는 예산을 전용할 수 없으며, 업무추진비에 충당하기 위하여 다른 비목에서 </t>
  </si>
  <si>
    <t xml:space="preserve">                전용할 수 없다.</t>
  </si>
  <si>
    <t xml:space="preserve">     제 4 조  다음의 경비에 부족이 생겼을 때에는 상호간 또는 타비목으로부터 이용할 수 </t>
  </si>
  <si>
    <t xml:space="preserve">                있다.</t>
  </si>
  <si>
    <t xml:space="preserve">                 1. 교원 및 사무직원 인건비</t>
  </si>
  <si>
    <t xml:space="preserve">                 2. 비정규직보수</t>
  </si>
  <si>
    <t xml:space="preserve">                 3. 세금, 공과금, 반환금</t>
  </si>
  <si>
    <t xml:space="preserve">      </t>
  </si>
  <si>
    <t xml:space="preserve">    제5조  회계연도 중에 용도가 지정되고 전액이 교부 또는 기탁된 경비는 예산의 성립이전에</t>
  </si>
  <si>
    <t xml:space="preserve">              이를 사용할 수 있으며, 이는 동일 회계연도내의 차기 추가경정예산의 성립이전에</t>
  </si>
  <si>
    <t xml:space="preserve">              이를 사용할 수 있으며, 이는 동일 회계연도내의 차기 추가경정예산에 계상하여 한다.</t>
  </si>
  <si>
    <t xml:space="preserve">              다만, 목적지정 지원금이 교부된 이후 추구경정예산을 편성하지 못할 경우 간주처리</t>
  </si>
  <si>
    <t xml:space="preserve">              할 수 있다.</t>
  </si>
  <si>
    <t>2018학년도</t>
  </si>
  <si>
    <t xml:space="preserve">2018학년도 광양제철유치원 세입·세출예산 </t>
  </si>
  <si>
    <t xml:space="preserve">     제 1 조  2018학년도 광양제철유치원 세입·세출 예산총액은 세입·세출 각각  1,405,337,000 원</t>
  </si>
  <si>
    <t>2018학년도 광양제철유치원 세입예산 명세서</t>
  </si>
  <si>
    <t>(단위: 천원)</t>
  </si>
  <si>
    <t>과목</t>
  </si>
  <si>
    <t>예산액</t>
  </si>
  <si>
    <t>전년도 예산액</t>
  </si>
  <si>
    <t>비교증감</t>
  </si>
  <si>
    <t>산출기초(원)</t>
  </si>
  <si>
    <t>(A)</t>
  </si>
  <si>
    <t>(B)</t>
  </si>
  <si>
    <t>(A-B)</t>
  </si>
  <si>
    <t>1. 보조금및지원금</t>
  </si>
  <si>
    <t xml:space="preserve">  </t>
  </si>
  <si>
    <t>1. 공통과정지원금</t>
  </si>
  <si>
    <t>1. 유아학비 정부 지원금 (누리과정)220,000원×174명×12월=459,360,000</t>
  </si>
  <si>
    <t>2. 유아학비 정부 지원금 (방과후과정)70,000원×110명×12월=92,400,000</t>
  </si>
  <si>
    <t>2. 방과후과정운영보조금</t>
  </si>
  <si>
    <t>1. 방과후과정운영보조금</t>
  </si>
  <si>
    <t>1. 방과후과정 운영비 3,000,000</t>
  </si>
  <si>
    <t>3. 인건비보조금</t>
  </si>
  <si>
    <t>1. 국가보조금</t>
  </si>
  <si>
    <t>2. 지방자치단체보조금</t>
  </si>
  <si>
    <t>3. 교육청보조금</t>
  </si>
  <si>
    <t>4. 자본보조금</t>
  </si>
  <si>
    <t>5. 일반운영보조금</t>
  </si>
  <si>
    <t xml:space="preserve">  </t>
  </si>
  <si>
    <t>1. 학급운영비 250,000원×8학급×12월=24,000,000</t>
  </si>
  <si>
    <t>2. 수익자부담수입</t>
  </si>
  <si>
    <t>1. 교육비</t>
  </si>
  <si>
    <t>1. 입학금</t>
  </si>
  <si>
    <t>2. 일반교육과정비</t>
  </si>
  <si>
    <t>2. 방과후과정비</t>
  </si>
  <si>
    <t>1. 방과후교육ㆍ돌봄비</t>
  </si>
  <si>
    <t>2. 방과후특성화비</t>
  </si>
  <si>
    <t>1.방과후 활동 교육비 120,560,000</t>
  </si>
  <si>
    <t>3. 급식비ㆍ간식비</t>
  </si>
  <si>
    <t>1. 일반급식비ㆍ간식비</t>
  </si>
  <si>
    <t>1. 교육과정 급ㆍ간식비 45,792,000</t>
  </si>
  <si>
    <t>2. 특별급식비ㆍ간식비</t>
  </si>
  <si>
    <t>4. 그밖의수익자부담수입</t>
  </si>
  <si>
    <t>1. 현장체험학습비</t>
  </si>
  <si>
    <t>1. 현장체험학습 12,000원×174명×8회=16,704,000</t>
  </si>
  <si>
    <t>2. 통학차량이용비</t>
  </si>
  <si>
    <t>3. 졸업앨범비</t>
  </si>
  <si>
    <t>4. 그밖의교육활동수익자부담수입</t>
  </si>
  <si>
    <t>1. 종일반 교육비</t>
  </si>
  <si>
    <t>- 종일반 교육비 75,000원x110명x12월 = 99,000,000</t>
  </si>
  <si>
    <t>2. 교재비</t>
  </si>
  <si>
    <t>- 10,000원x174명x12월 = 20,880,000</t>
  </si>
  <si>
    <t>3. 설치ㆍ경영자이전수입</t>
  </si>
  <si>
    <t>1. 설치ㆍ경영자이전수입</t>
  </si>
  <si>
    <t>1. 연금부담금 35,680,000</t>
  </si>
  <si>
    <t>2. 재해보상부담금 7,410,000</t>
  </si>
  <si>
    <t>3. 건강보험부담금 15,864,000</t>
  </si>
  <si>
    <t>4. 학교운영비 213,640,000</t>
  </si>
  <si>
    <t>4. 차입금</t>
  </si>
  <si>
    <t>1. 차입금</t>
  </si>
  <si>
    <t>1. 단기차입금</t>
  </si>
  <si>
    <t>2. 장기차입금</t>
  </si>
  <si>
    <t>5. 적립금이전수입</t>
  </si>
  <si>
    <t>1. 적립금이전수입</t>
  </si>
  <si>
    <t>6. 잡수입금</t>
  </si>
  <si>
    <t>1. 잡수입금</t>
  </si>
  <si>
    <t>1. 이자수입</t>
  </si>
  <si>
    <t>1. 예금이자 430,000원×2회=860,000</t>
  </si>
  <si>
    <t>2. 잡수입</t>
  </si>
  <si>
    <t>1. 법인카드포인트캐쉬백전환금 수입   300,000</t>
  </si>
  <si>
    <t>3. 행정활동수입</t>
  </si>
  <si>
    <t>7. 기부ㆍ후원금수입</t>
  </si>
  <si>
    <t>1. 기부ㆍ후원금수입</t>
  </si>
  <si>
    <t>8. 지연수납수입</t>
  </si>
  <si>
    <t>1. 지연수납수입</t>
  </si>
  <si>
    <t>9. 전년도이월액</t>
  </si>
  <si>
    <t>1. 전년도이월액</t>
  </si>
  <si>
    <t>1. 이월사업비</t>
  </si>
  <si>
    <t>2. 정산대상재원사용잔액</t>
  </si>
  <si>
    <t>3. 순세계잉여금</t>
  </si>
  <si>
    <t>세 입 합 계</t>
  </si>
  <si>
    <t>과 목</t>
  </si>
  <si>
    <t>전년도 예산액</t>
  </si>
  <si>
    <t>산출기초(원)</t>
  </si>
  <si>
    <t>(A)</t>
  </si>
  <si>
    <t>1. 인건비</t>
  </si>
  <si>
    <t>1. 교원인건비</t>
  </si>
  <si>
    <t>1. 급여</t>
  </si>
  <si>
    <t xml:space="preserve">1. 봉급 </t>
  </si>
  <si>
    <t>- 원감 4,644,860원×12월=55,738,300</t>
  </si>
  <si>
    <t>- 교사 3,602,650원×3명×12월=110,255,700</t>
  </si>
  <si>
    <t>2. 성과상여금</t>
  </si>
  <si>
    <t xml:space="preserve"> - 14,037,000 원</t>
  </si>
  <si>
    <t>2. 수당</t>
  </si>
  <si>
    <t xml:space="preserve">1. 정근수당 </t>
  </si>
  <si>
    <t>- 원감 2,345,540원×1명×2회= 4,691,070</t>
  </si>
  <si>
    <t>- 교사 1,026,160x3명x2월 = 6,156,930</t>
  </si>
  <si>
    <t>2. 교원정근수당가산금 3,720,000</t>
  </si>
  <si>
    <t>3. 교원가족수당  1,920,000</t>
  </si>
  <si>
    <t>4 교원중,고 자녀학비 보조수당 1,868,000</t>
  </si>
  <si>
    <t>5. 교원보전수당 120,000</t>
  </si>
  <si>
    <t>6. 교원정액시간외수당  5,740,000</t>
  </si>
  <si>
    <t>7. 교원 일반시간외수당 960,000</t>
  </si>
  <si>
    <t>8. 교원직급보조비 1,500,000</t>
  </si>
  <si>
    <t>9. 교원연구비 1,380,000</t>
  </si>
  <si>
    <t>3. 복리후생비</t>
  </si>
  <si>
    <t>1. 교원제철수당 15,624,000</t>
  </si>
  <si>
    <t>2. 명절휴가비 2,794,170 x3명 x2회=16,765,000</t>
  </si>
  <si>
    <t>3. 교원 중고자녀 학비 보조수당 1,984,000</t>
  </si>
  <si>
    <t>4. 교원 대학학비 보조수당  10,000,000 x 1명 =10,000,000</t>
  </si>
  <si>
    <t>5. 교원 개인연금 지원금   660,000</t>
  </si>
  <si>
    <t>4. 법정부담금</t>
  </si>
  <si>
    <t>1. 교원건강보험 부담금  131,660x3명x12월= 4,740,000</t>
  </si>
  <si>
    <t>4. 교원 사학연금부담금 333,270x3명x12월= 11,998,000</t>
  </si>
  <si>
    <t>5. 퇴직금및퇴직적립금</t>
  </si>
  <si>
    <t>2. 직원인건비</t>
  </si>
  <si>
    <t>1.  봉급 3,942,750원×2명×12월=14,400,000</t>
  </si>
  <si>
    <t>2. 성과상여금2,093,000x2명 = 4,186,000</t>
  </si>
  <si>
    <t>1. 가족수당 1,440,000x2명 = 2,880,000</t>
  </si>
  <si>
    <t>2. 정근수당가산금 780,000원x2명 =1,560,000</t>
  </si>
  <si>
    <t>3. 정근수당 171,870x2명x12월=4,125,000</t>
  </si>
  <si>
    <t>4. 직원 유.초 자녀학비 보조수상 1,500,000</t>
  </si>
  <si>
    <t>3. 그밖의인건비</t>
  </si>
  <si>
    <t>1. 그밖의인건비</t>
  </si>
  <si>
    <t xml:space="preserve">1. 교육공무직 봉급 </t>
  </si>
  <si>
    <t xml:space="preserve">   1,643,000x2명x12월 = 39,432,000</t>
  </si>
  <si>
    <t>2. 교육공무직 급식비</t>
  </si>
  <si>
    <t xml:space="preserve">   130,000x2명x12월 = 3,120,000</t>
  </si>
  <si>
    <t>3. 교육공무직 명절휴가보존금</t>
  </si>
  <si>
    <t xml:space="preserve">   500,000x2명x2회 = 2,000,000</t>
  </si>
  <si>
    <t>4. 교육공무직 연차수당</t>
  </si>
  <si>
    <t xml:space="preserve">   663,500x2명=1,327,000</t>
  </si>
  <si>
    <t>5. 교육공무직 장기근무가산금</t>
  </si>
  <si>
    <t xml:space="preserve">   720,000x1명 = 720,000</t>
  </si>
  <si>
    <t xml:space="preserve">6. 교육공무직 교통보조비 </t>
  </si>
  <si>
    <t xml:space="preserve">   60,000x2명x12월=1,440,000</t>
  </si>
  <si>
    <t>7. 교육공무직 가족수당</t>
  </si>
  <si>
    <t xml:space="preserve">   40,000x2명x12월=960,000</t>
  </si>
  <si>
    <t>8. 교육공무직 시간외 수당 550,000</t>
  </si>
  <si>
    <t>9. 교육공무직 성과상여금 1,200,000</t>
  </si>
  <si>
    <t>10. 기간제교원 봉급   135,368,000</t>
  </si>
  <si>
    <t>11. 기간제교원정액수당  3,000,000</t>
  </si>
  <si>
    <t>12. 기간제교원초과근무수당 6,216,000</t>
  </si>
  <si>
    <t>13. 기간제교원 복리후생비  13,390,000</t>
  </si>
  <si>
    <t>14. 기간제교원성과상여금 11,217,000</t>
  </si>
  <si>
    <t>15. 기간제교원기타수당  2,820,000</t>
  </si>
  <si>
    <t>16. 기간제교원 퇴직부담금 7,731,000</t>
  </si>
  <si>
    <t>17. 기타 교원퇴직부담금 7,523,000</t>
  </si>
  <si>
    <t>18. 교육공무직퇴직 부담금 4,220,000</t>
  </si>
  <si>
    <t>19. 보조강사 교원국민연금 부담금 10,548,000</t>
  </si>
  <si>
    <t>20. 비정규 직원국민연금부담금 2,292,000</t>
  </si>
  <si>
    <t>21. 보조강사 교원 건강보험 부담금 4,392,000</t>
  </si>
  <si>
    <t>22. 보조강사 교원 노인장기요양보험 부담금 324,000</t>
  </si>
  <si>
    <t>23. 비정규 직원 건강보험부담금 1,584,000</t>
  </si>
  <si>
    <t>24. 비정규 직원 노인장기요양보험 부담금 120,000</t>
  </si>
  <si>
    <t>25. 보조강사 교원 고용보험 부담금 3,048,000</t>
  </si>
  <si>
    <t>26. 비정규고용보험 부담금 660,000</t>
  </si>
  <si>
    <t>27. 보조강사교원 산재보험 부담금 1,872,000</t>
  </si>
  <si>
    <t>28. 비정규 직원 산재보험 부담금 408,000</t>
  </si>
  <si>
    <t>29. 보건강사 봉급 32,340,000</t>
  </si>
  <si>
    <t>30. 보조강사 강사료 62,196,000</t>
  </si>
  <si>
    <t>2. 운영비</t>
  </si>
  <si>
    <t>1. 관리운영비</t>
  </si>
  <si>
    <t>1. 수용비</t>
  </si>
  <si>
    <t xml:space="preserve">1. 각종 소모품 </t>
  </si>
  <si>
    <t>- 사무용품 구입 1,500,000x8학급=12,000,000</t>
  </si>
  <si>
    <t>- 전산소모품 구입 250,000원×8학급=2,000,000</t>
  </si>
  <si>
    <t>2. 도서구입비 1,000,000</t>
  </si>
  <si>
    <t>3. 도서 인쇄비 1,200,000</t>
  </si>
  <si>
    <t>4. 각종 용역비 (환경직 등)</t>
  </si>
  <si>
    <t>- 환경직용역비 8,448,000원x12월 = 8,448,000</t>
  </si>
  <si>
    <t xml:space="preserve">5. 렌탈비 </t>
  </si>
  <si>
    <t>- 정수기렌탈료 150,000원×12회=1,068,000</t>
  </si>
  <si>
    <t>- 복사기렌탈료 335,000원×12회=4,020,000</t>
  </si>
  <si>
    <t>6. 무인경비수수료 110,000원x12월=1320,000</t>
  </si>
  <si>
    <t>7. 방역소독비 50,000원x5회=250,000</t>
  </si>
  <si>
    <t>2. 수수료및제세공과금</t>
  </si>
  <si>
    <t xml:space="preserve">1. 공공요금및제세공과금 </t>
  </si>
  <si>
    <t>- 전화요금 70,000원×12월=840,000</t>
  </si>
  <si>
    <t>- 전기요금 83,000원×12월=1,000,000</t>
  </si>
  <si>
    <t>- 일반우편료 45,000원×12월=540,000</t>
  </si>
  <si>
    <t>- 수도료 150,000원x12월=1,800,000</t>
  </si>
  <si>
    <t>- 재산세 470,000</t>
  </si>
  <si>
    <t xml:space="preserve">2. 수수료 </t>
  </si>
  <si>
    <t>- 홈페이지 유지보수료   4,200,000</t>
  </si>
  <si>
    <t>3. 기타차량운영비 1,340</t>
  </si>
  <si>
    <t>4. 화재보험료 365,000x1년 =365,000</t>
  </si>
  <si>
    <t>5. 휴대전화 사용료 40,000X1명X12월=480,000</t>
  </si>
  <si>
    <t>6. 기타수수료 50,000원x12월=600,000원</t>
  </si>
  <si>
    <t>7. 스쿨뱅킹수수료 44,000원x12월=528,000</t>
  </si>
  <si>
    <t>3. 연료비</t>
  </si>
  <si>
    <t>1. 난방(가스)비 10,350원×174명×1년=1,800,000</t>
  </si>
  <si>
    <t>2. 유틸리티 수익자부담 난방비 
   150,000원x12월=1,800,000</t>
  </si>
  <si>
    <t>3. 기타연료비 960,000
   80,000원x12월 = 960,000</t>
  </si>
  <si>
    <t>4. 여비</t>
  </si>
  <si>
    <t>1. 국내 출장여비 180,000원×14명=2,520,000</t>
  </si>
  <si>
    <t>2. 현장체험  출장여비 16,000원x18명x9회=4,212,000</t>
  </si>
  <si>
    <t>5. 그밖의관리운영비</t>
  </si>
  <si>
    <t>1. 전산비품수선비( N/W라인정비보수비) 1,000,000</t>
  </si>
  <si>
    <t>2. 전산비품수선비( PC및 주변장비 수선비 ) 1,000,000</t>
  </si>
  <si>
    <t>3. 학교 일반비품 수선비  1,500,000</t>
  </si>
  <si>
    <t>4. 휴가비 지원 300,000원X2명=600,000</t>
  </si>
  <si>
    <t>2. 업무추진비</t>
  </si>
  <si>
    <t>1. 업무추진비</t>
  </si>
  <si>
    <t>2. 직책급업무추진비</t>
  </si>
  <si>
    <t>3. 일반교육활동비</t>
  </si>
  <si>
    <t>1. 일반교육활동비</t>
  </si>
  <si>
    <t>1. 교사연수ㆍ연구비</t>
  </si>
  <si>
    <t>1. 위탁교육 250,000</t>
  </si>
  <si>
    <t>2. 독서토론교육비 400,000</t>
  </si>
  <si>
    <t>3. 직무연수비 500,000</t>
  </si>
  <si>
    <t>2. 교재ㆍ교구구입비</t>
  </si>
  <si>
    <t>1. 일반교육교재비 700,000x8학급=5,600,000</t>
  </si>
  <si>
    <t>3. 행사비</t>
  </si>
  <si>
    <t>1. 각종행사비</t>
  </si>
  <si>
    <t>- 입학식및졸업식 500,000원×2회=1,000,000</t>
  </si>
  <si>
    <t>- 학예행사 2,500,000원×1회=2,500,000</t>
  </si>
  <si>
    <t>- 체육행사 125,000x8학급=1,000,000</t>
  </si>
  <si>
    <t>- 유치원 학부모 참관수업 3,000,000</t>
  </si>
  <si>
    <t>4. 장학금</t>
  </si>
  <si>
    <t>5. 복리비</t>
  </si>
  <si>
    <t xml:space="preserve">1. 안전공제회비(학생) </t>
  </si>
  <si>
    <t>- 2,100원X174명=366,000</t>
  </si>
  <si>
    <t>2. 의료비 700,000원X1년= 700,000</t>
  </si>
  <si>
    <t>6. 일반급식비․간식비</t>
  </si>
  <si>
    <t xml:space="preserve">1. 유아학비지원금(방과후과정) </t>
  </si>
  <si>
    <t xml:space="preserve">   70,000원x110명x12월=92,400,000</t>
  </si>
  <si>
    <t>2. 방과후과정운영비 3,000,000</t>
  </si>
  <si>
    <t xml:space="preserve">  1,950원x174명x212일= 71,932,000</t>
  </si>
  <si>
    <t>4. 선택적교육활동비</t>
  </si>
  <si>
    <t>1. 방과후교육활동비</t>
  </si>
  <si>
    <t>1. 방과후교육․돌봄비</t>
  </si>
  <si>
    <t>1. 방과후지도강사료 9,125,000X12월=109,500,000</t>
  </si>
  <si>
    <t>2. 방과후 교육활동 전기료
    10,850,000X1년=10,850,000</t>
  </si>
  <si>
    <t>3. 방과후 운영비 210,000</t>
  </si>
  <si>
    <t>2. 그밖의교육활동비</t>
  </si>
  <si>
    <t>1. 체험학습비 12,000원x174명x8회=16,704,000</t>
  </si>
  <si>
    <t>- 통학버스 용역비 1,865,330원x12월=22,384,000</t>
  </si>
  <si>
    <t>3. 특별급식비․간식비</t>
  </si>
  <si>
    <t>1. 학교급식 (교직원) 3,500원x12명x212일=8,904,000</t>
  </si>
  <si>
    <t>2. 학교급식(유치원생)1,000원x174명x212일=36,888,000</t>
  </si>
  <si>
    <t>4. 졸업앨범비</t>
  </si>
  <si>
    <t>5. 수익자부담재원교육활동비</t>
  </si>
  <si>
    <t>5. 적립금</t>
  </si>
  <si>
    <t>1. 적립금</t>
  </si>
  <si>
    <t>6. 상환금</t>
  </si>
  <si>
    <t>1. 상환금</t>
  </si>
  <si>
    <t>1. 단기차입금상환금</t>
  </si>
  <si>
    <t>2. 장기차입금상환금</t>
  </si>
  <si>
    <t>7. 반환금</t>
  </si>
  <si>
    <t>1. 반환금</t>
  </si>
  <si>
    <t>1. 보조금반환금</t>
  </si>
  <si>
    <t>2. 수익자반환금</t>
  </si>
  <si>
    <t>8. 시설․설비비</t>
  </si>
  <si>
    <t>1. 시설비</t>
  </si>
  <si>
    <t>1. 신․증축비</t>
  </si>
  <si>
    <t>2. 유지비</t>
  </si>
  <si>
    <t>2. 설비․비품비</t>
  </si>
  <si>
    <t>1. 취득비</t>
  </si>
  <si>
    <t>9. 지연지출금</t>
  </si>
  <si>
    <t>1. 지연지출금</t>
  </si>
  <si>
    <t>10. 잡지출</t>
  </si>
  <si>
    <t>1. 잡지출</t>
  </si>
  <si>
    <t>11. 예비비</t>
  </si>
  <si>
    <t>1. 예비비</t>
  </si>
  <si>
    <t>세 출 합 계</t>
  </si>
  <si>
    <t>2018학년도 광양제철유치원 세출예산 명세서</t>
  </si>
  <si>
    <t>(단위: 천원)</t>
  </si>
  <si>
    <t>비교증감</t>
  </si>
  <si>
    <t>1. 응접테이블 158,000x1대=158,000</t>
  </si>
  <si>
    <t>2. 전기히터 249,000x1개=249,000</t>
  </si>
  <si>
    <t>3. 핸드드라이어 498,000x5대=2,490,000</t>
  </si>
  <si>
    <t>1. 소방설비 법정 안전점검 800,000x1년=800,000</t>
  </si>
  <si>
    <t>2. 기타 학교건물 유지비 22.600.000x1년=22,600,000</t>
  </si>
  <si>
    <t>3.왁스작업 및 소수리재료비 2,000,000x1년=2,000,000</t>
  </si>
  <si>
    <t>4. 통신협력작업비(변동비) 100,000x12월= 1,200,000</t>
  </si>
  <si>
    <t>5. 녹화협력작어비(변동비) 7,500,000x1년=7,500,000</t>
  </si>
  <si>
    <t>6. 통신렵력작업 (고정비) 2,772,000X1년=2,772,000</t>
  </si>
  <si>
    <t>1. 기타 잡지출  720,000</t>
  </si>
  <si>
    <t>1. 입학금 100,000원×96명=9,600,000</t>
  </si>
  <si>
    <t>1분기 수업료 75,700원*174명*3월=39,514.000
2분기 수업료 75,700원*174명*3월=39,514,000
3분기 수업료 75,700원*174명*3월=39,514,000
4분기 수업료 75,700원*174명*3월=39,514,000</t>
  </si>
  <si>
    <t>- 만3세 11,480,000</t>
  </si>
  <si>
    <t>- 만4세 41,080,000</t>
  </si>
  <si>
    <t>- 만5세 68,000,000</t>
  </si>
  <si>
    <t>- 유치원생 간식비 1,000원×174명×212일=36,888,000</t>
  </si>
  <si>
    <t>- 교직원 급식비 3,500원×12명×212일=8,904,000</t>
  </si>
  <si>
    <t>2. 현장체험학습(만5세) 70,000원×100명×1회=7,000,000</t>
  </si>
  <si>
    <t>- 퇴직적립금 정기예금이자 800,000원</t>
  </si>
  <si>
    <t>1. 순세계잉여금500,000</t>
  </si>
  <si>
    <t>2. 교원 건강보험(노인장기요양) 부담금  
    10,000x3명x12월= 360,000</t>
  </si>
  <si>
    <t>3. 교원 재해보상부담금 25,770 x3명x12월=928,000</t>
  </si>
  <si>
    <t>1. 직원 사학연금부담금 451,750원 x2명x12월=10,842,000</t>
  </si>
  <si>
    <t>3. 직원 재해보상부담금 20,580원 x2명x12월=494,000</t>
  </si>
  <si>
    <t>1. 소방안전협회비(방화관리자회비)
   50,000X1회=50,000</t>
  </si>
  <si>
    <t>2. 초록나눔릴레이 회비 50,000X12회=600,000</t>
  </si>
  <si>
    <t>3. 학교운영위원회 회의비
   20,000원X12명X4회=960,000</t>
  </si>
  <si>
    <t>4. 업무추진비 160,000원X12월=1,920,000</t>
  </si>
  <si>
    <t>5. 특근식대 750,000x1년=750,000</t>
  </si>
  <si>
    <t>4.무상급식 지원비(지방자치단체)</t>
  </si>
  <si>
    <t>3. 창의력개발학습 및 교구 구입 지원비 2,000,000(지방자치단체)</t>
  </si>
  <si>
    <t>2. 야외 체험학습(만5세) 
   70,000원x100명x1회=7,000,000</t>
  </si>
  <si>
    <t>7. 녹화협력작업비(고정비) 5,248,000X1년=5,248,000</t>
  </si>
  <si>
    <t>4. 곰돌이 옷장 288,000x3개=864,000</t>
  </si>
  <si>
    <t>5. 미니약품보관함 80,000x1개=80,000</t>
  </si>
  <si>
    <t>6. 유아용 화장대 389,000x1개= 389,000</t>
  </si>
  <si>
    <t>1. 무상급식비 1,950원×174명×212일=71,931,000
2. 창의력개발학습 및 교구 구입 지원비  2,000,000</t>
  </si>
  <si>
    <t>5. 직급보조비 250,000원×2명×12월=6,000,000</t>
  </si>
  <si>
    <t>6. 직원일반시간외수당 540,000</t>
  </si>
  <si>
    <t>1. 명절휴가비 2,400,250x2명x2회 = 9,601,000</t>
  </si>
  <si>
    <t>2. 정액급식비 130,000x2명x12월=3,120,000</t>
  </si>
  <si>
    <t>3. 직원연가보상비 1,176,000</t>
  </si>
  <si>
    <t>2. 직원건강보험료(노인장기요양보험 포함) 
    181,000원 x2명x12월=4,344,000</t>
  </si>
  <si>
    <t>1. 종일반교육 강사료 1,265,610x4명x12월=60,750,000</t>
  </si>
  <si>
    <t>2. 종일반교육 수업보조강사 
    170,000원x8명x12월=16,320,000</t>
  </si>
  <si>
    <t>3. 종일반 국민연금,건강보험 부담금 
    515,000x12월=6,180,000</t>
  </si>
  <si>
    <t>4. 종일반 퇴직부담금 2,005,000원x4명=8,020,000</t>
  </si>
  <si>
    <t>5. 종일반 운영비 7,730,000x1년=7,730,000</t>
  </si>
  <si>
    <t>6. 기타수익자부담 교육비
    10,000원x174명x12월=20,880,000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</si>
</sst>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&quot; 월&quot;"/>
    <numFmt numFmtId="178" formatCode="0.0%"/>
    <numFmt numFmtId="179" formatCode="#,##0.0_ "/>
    <numFmt numFmtId="180" formatCode="0_ "/>
    <numFmt numFmtId="181" formatCode="yy&quot;/&quot;m&quot;/&quot;d"/>
    <numFmt numFmtId="182" formatCode="yyyy&quot;/&quot;m&quot;/&quot;d"/>
    <numFmt numFmtId="183" formatCode="yyyy&quot;년&quot;\ m&quot;월&quot;\ d&quot;일&quot;"/>
    <numFmt numFmtId="184" formatCode="yy&quot;년&quot;\ m&quot;월&quot;\ d&quot;일&quot;"/>
    <numFmt numFmtId="185" formatCode="#,##0_ "/>
    <numFmt numFmtId="186" formatCode="&quot;@&quot;#,##0"/>
    <numFmt numFmtId="187" formatCode="mm&quot;월&quot;\ dd&quot;일&quot;"/>
    <numFmt numFmtId="188" formatCode="yyyy/mm/dd&quot;현재&quot;"/>
    <numFmt numFmtId="189" formatCode="yyyy/mm/dd&quot; 현재&quot;"/>
    <numFmt numFmtId="190" formatCode="#,##0,;[Red]&quot;△&quot;#,##0,"/>
    <numFmt numFmtId="191" formatCode="#,##0;&quot;△&quot;#,##0"/>
    <numFmt numFmtId="192" formatCode="_-* #,##0;&quot;△&quot;* #,##0;_-* &quot;-&quot;_-;_-@_-"/>
    <numFmt numFmtId="193" formatCode="#,##0;&quot;△&quot;\ #,##0;@\-"/>
    <numFmt numFmtId="194" formatCode="0.0_);[Red]\(0.0\)"/>
    <numFmt numFmtId="195" formatCode="#,##0.0"/>
    <numFmt numFmtId="196" formatCode="#,##0.0;&quot;△&quot;#,##0.0"/>
    <numFmt numFmtId="197" formatCode="0.0_ "/>
    <numFmt numFmtId="198" formatCode="#,##0.000"/>
    <numFmt numFmtId="199" formatCode="#,##0.00;&quot;△&quot;#,##0.00"/>
    <numFmt numFmtId="200" formatCode="#,##0.000;&quot;△&quot;#,##0.000"/>
    <numFmt numFmtId="201" formatCode="#,##0.0;[Red]&quot;△&quot;#,##0.0"/>
    <numFmt numFmtId="202" formatCode="#,##0.00;[Red]&quot;△&quot;#,##0.00"/>
    <numFmt numFmtId="203" formatCode="#,##0.000;[Red]&quot;△&quot;#,##0.000"/>
    <numFmt numFmtId="204" formatCode="0.000%"/>
    <numFmt numFmtId="205" formatCode="0.0000%"/>
    <numFmt numFmtId="206" formatCode="0;[Red]0"/>
    <numFmt numFmtId="207" formatCode="000\-000"/>
    <numFmt numFmtId="208" formatCode="#,##0.0000;[Red]&quot;△&quot;#,##0.0000"/>
    <numFmt numFmtId="209" formatCode="#,##0.00000;[Red]&quot;△&quot;#,##0.00000"/>
    <numFmt numFmtId="210" formatCode="#,##0.000000;[Red]&quot;△&quot;#,##0.000000"/>
    <numFmt numFmtId="211" formatCode="#,##0.0000000;[Red]&quot;△&quot;#,##0.0000000"/>
    <numFmt numFmtId="212" formatCode="#,##0.00000000;[Red]&quot;△&quot;#,##0.00000000"/>
    <numFmt numFmtId="213" formatCode="_ * #,##0_ ;_ * \-#,##0_ ;_ * &quot;-&quot;_ ;_ @_ "/>
    <numFmt numFmtId="214" formatCode="_ * #,##0.00_ ;_ * \-#,##0.00_ ;_ * &quot;-&quot;??_ ;_ @_ "/>
    <numFmt numFmtId="215" formatCode="###,###&quot;원&quot;"/>
    <numFmt numFmtId="216" formatCode="&quot;일&quot;&quot;금&quot;###,###&quot;원&quot;"/>
  </numFmts>
  <fonts count="79">
    <font>
      <sz val="10"/>
      <name val="바탕"/>
      <family val="1"/>
    </font>
    <font>
      <sz val="8"/>
      <name val="바탕"/>
      <family val="1"/>
    </font>
    <font>
      <sz val="11"/>
      <name val="굴림"/>
      <family val="3"/>
    </font>
    <font>
      <b/>
      <sz val="20"/>
      <name val="굴림"/>
      <family val="3"/>
    </font>
    <font>
      <u val="single"/>
      <sz val="10"/>
      <color indexed="12"/>
      <name val="바탕"/>
      <family val="1"/>
    </font>
    <font>
      <u val="single"/>
      <sz val="10"/>
      <color indexed="36"/>
      <name val="바탕"/>
      <family val="1"/>
    </font>
    <font>
      <sz val="8"/>
      <name val="돋움"/>
      <family val="3"/>
    </font>
    <font>
      <sz val="11"/>
      <name val="돋움"/>
      <family val="3"/>
    </font>
    <font>
      <sz val="12"/>
      <name val="바탕체"/>
      <family val="1"/>
    </font>
    <font>
      <b/>
      <sz val="18"/>
      <name val="굴림"/>
      <family val="3"/>
    </font>
    <font>
      <b/>
      <u val="single"/>
      <sz val="16"/>
      <name val="굴림"/>
      <family val="3"/>
    </font>
    <font>
      <b/>
      <sz val="16"/>
      <name val="굴림"/>
      <family val="3"/>
    </font>
    <font>
      <sz val="11"/>
      <name val="HY그래픽M"/>
      <family val="1"/>
    </font>
    <font>
      <b/>
      <sz val="22"/>
      <name val="굴림"/>
      <family val="3"/>
    </font>
    <font>
      <b/>
      <sz val="24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9"/>
      <name val="굴림"/>
      <family val="3"/>
    </font>
    <font>
      <b/>
      <sz val="11"/>
      <name val="돋움"/>
      <family val="3"/>
    </font>
    <font>
      <sz val="11"/>
      <name val="Arial"/>
      <family val="2"/>
    </font>
    <font>
      <b/>
      <sz val="13"/>
      <name val="Arial"/>
      <family val="2"/>
    </font>
    <font>
      <b/>
      <sz val="25"/>
      <name val="굴림"/>
      <family val="3"/>
    </font>
    <font>
      <b/>
      <sz val="11"/>
      <name val="굴림"/>
      <family val="3"/>
    </font>
    <font>
      <b/>
      <sz val="11"/>
      <name val="Arial"/>
      <family val="2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8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22"/>
      <color indexed="8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b/>
      <sz val="10"/>
      <color rgb="FF000000"/>
      <name val="Calibri"/>
      <family val="3"/>
    </font>
    <font>
      <sz val="10"/>
      <color rgb="FF000000"/>
      <name val="Calibri"/>
      <family val="3"/>
    </font>
    <font>
      <sz val="22"/>
      <color rgb="FF000000"/>
      <name val="맑은 고딕"/>
      <family val="3"/>
    </font>
    <font>
      <sz val="10"/>
      <color rgb="FF000000"/>
      <name val="맑은 고딕"/>
      <family val="3"/>
    </font>
    <font>
      <b/>
      <sz val="10"/>
      <color theme="1"/>
      <name val="Calibri"/>
      <family val="3"/>
    </font>
    <font>
      <b/>
      <sz val="12"/>
      <color rgb="FF000000"/>
      <name val="맑은 고딕"/>
      <family val="3"/>
    </font>
    <font>
      <sz val="12"/>
      <color rgb="FF000000"/>
      <name val="맑은 고딕"/>
      <family val="3"/>
    </font>
    <font>
      <b/>
      <sz val="12"/>
      <color rgb="FF0000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sz val="18"/>
      <color rgb="FF000000"/>
      <name val="맑은 고딕"/>
      <family val="3"/>
    </font>
    <font>
      <b/>
      <sz val="8"/>
      <name val="바탕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>
        <color rgb="FF000000"/>
      </bottom>
    </border>
    <border>
      <left style="thin"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/>
      <top style="thin">
        <color rgb="FF000000"/>
      </top>
      <bottom style="double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 style="thin"/>
      <right style="thin"/>
      <top style="thin">
        <color rgb="FF000000"/>
      </top>
      <bottom style="double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/>
      <right style="thin"/>
      <top style="double">
        <color rgb="FF000000"/>
      </top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/>
      <top/>
      <bottom style="double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7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4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191" fontId="0" fillId="0" borderId="0" xfId="68" applyNumberFormat="1" applyFont="1" applyAlignment="1">
      <alignment vertical="center"/>
      <protection/>
    </xf>
    <xf numFmtId="0" fontId="2" fillId="0" borderId="0" xfId="69" applyFont="1">
      <alignment vertical="center"/>
      <protection/>
    </xf>
    <xf numFmtId="0" fontId="9" fillId="0" borderId="0" xfId="69" applyFont="1" applyAlignment="1">
      <alignment horizontal="left"/>
      <protection/>
    </xf>
    <xf numFmtId="0" fontId="10" fillId="0" borderId="0" xfId="69" applyFont="1" applyAlignment="1">
      <alignment horizontal="left"/>
      <protection/>
    </xf>
    <xf numFmtId="0" fontId="11" fillId="0" borderId="0" xfId="69" applyFont="1" applyAlignment="1">
      <alignment horizontal="left"/>
      <protection/>
    </xf>
    <xf numFmtId="0" fontId="2" fillId="0" borderId="0" xfId="69" applyFont="1" applyAlignment="1">
      <alignment horizontal="right" vertical="center"/>
      <protection/>
    </xf>
    <xf numFmtId="0" fontId="3" fillId="0" borderId="0" xfId="69" applyFont="1" applyAlignment="1">
      <alignment horizontal="centerContinuous" vertical="center"/>
      <protection/>
    </xf>
    <xf numFmtId="0" fontId="12" fillId="0" borderId="0" xfId="69" applyFont="1">
      <alignment vertical="center"/>
      <protection/>
    </xf>
    <xf numFmtId="0" fontId="13" fillId="0" borderId="0" xfId="69" applyFont="1" applyAlignment="1">
      <alignment horizontal="center"/>
      <protection/>
    </xf>
    <xf numFmtId="0" fontId="11" fillId="0" borderId="0" xfId="69" applyFont="1">
      <alignment vertical="center"/>
      <protection/>
    </xf>
    <xf numFmtId="0" fontId="11" fillId="0" borderId="0" xfId="69" applyFont="1" applyAlignment="1">
      <alignment vertical="center"/>
      <protection/>
    </xf>
    <xf numFmtId="0" fontId="11" fillId="0" borderId="0" xfId="69" applyFont="1" applyAlignment="1">
      <alignment horizontal="right" vertical="center"/>
      <protection/>
    </xf>
    <xf numFmtId="0" fontId="14" fillId="0" borderId="0" xfId="69" applyFont="1" applyAlignment="1">
      <alignment horizontal="centerContinuous" vertical="center"/>
      <protection/>
    </xf>
    <xf numFmtId="185" fontId="19" fillId="0" borderId="0" xfId="67" applyNumberFormat="1" applyFont="1" applyAlignment="1">
      <alignment vertical="center"/>
      <protection/>
    </xf>
    <xf numFmtId="41" fontId="20" fillId="0" borderId="0" xfId="51" applyFont="1" applyAlignment="1">
      <alignment horizontal="left" vertical="center"/>
    </xf>
    <xf numFmtId="185" fontId="19" fillId="0" borderId="0" xfId="67" applyNumberFormat="1" applyFont="1" applyAlignment="1">
      <alignment horizontal="right" vertical="center"/>
      <protection/>
    </xf>
    <xf numFmtId="185" fontId="19" fillId="0" borderId="0" xfId="67" applyNumberFormat="1" applyFont="1" applyAlignment="1">
      <alignment/>
      <protection/>
    </xf>
    <xf numFmtId="185" fontId="19" fillId="0" borderId="0" xfId="67" applyNumberFormat="1" applyFont="1" applyAlignment="1">
      <alignment vertical="top"/>
      <protection/>
    </xf>
    <xf numFmtId="185" fontId="19" fillId="0" borderId="0" xfId="67" applyNumberFormat="1" applyFont="1" applyAlignment="1">
      <alignment horizontal="center" vertical="center"/>
      <protection/>
    </xf>
    <xf numFmtId="185" fontId="23" fillId="0" borderId="0" xfId="67" applyNumberFormat="1" applyFont="1" applyAlignment="1">
      <alignment horizontal="center" vertical="center"/>
      <protection/>
    </xf>
    <xf numFmtId="185" fontId="23" fillId="0" borderId="0" xfId="67" applyNumberFormat="1" applyFont="1" applyAlignment="1">
      <alignment vertical="center"/>
      <protection/>
    </xf>
    <xf numFmtId="185" fontId="19" fillId="0" borderId="0" xfId="67" applyNumberFormat="1" applyFont="1" applyAlignment="1">
      <alignment shrinkToFit="1"/>
      <protection/>
    </xf>
    <xf numFmtId="185" fontId="23" fillId="0" borderId="10" xfId="67" applyNumberFormat="1" applyFont="1" applyBorder="1" applyAlignment="1">
      <alignment horizontal="center" vertical="center" shrinkToFit="1"/>
      <protection/>
    </xf>
    <xf numFmtId="185" fontId="22" fillId="0" borderId="11" xfId="67" applyNumberFormat="1" applyFont="1" applyBorder="1" applyAlignment="1">
      <alignment horizontal="center" vertical="center" shrinkToFit="1"/>
      <protection/>
    </xf>
    <xf numFmtId="185" fontId="22" fillId="0" borderId="12" xfId="67" applyNumberFormat="1" applyFont="1" applyBorder="1" applyAlignment="1">
      <alignment horizontal="center" vertical="center" shrinkToFit="1"/>
      <protection/>
    </xf>
    <xf numFmtId="185" fontId="23" fillId="0" borderId="11" xfId="67" applyNumberFormat="1" applyFont="1" applyBorder="1" applyAlignment="1">
      <alignment horizontal="center" vertical="center" shrinkToFit="1"/>
      <protection/>
    </xf>
    <xf numFmtId="185" fontId="19" fillId="0" borderId="0" xfId="67" applyNumberFormat="1" applyFont="1" applyAlignment="1">
      <alignment vertical="top" shrinkToFit="1"/>
      <protection/>
    </xf>
    <xf numFmtId="185" fontId="2" fillId="0" borderId="13" xfId="67" applyNumberFormat="1" applyFont="1" applyBorder="1" applyAlignment="1">
      <alignment horizontal="center" vertical="center" shrinkToFit="1"/>
      <protection/>
    </xf>
    <xf numFmtId="185" fontId="19" fillId="0" borderId="14" xfId="67" applyNumberFormat="1" applyFont="1" applyBorder="1" applyAlignment="1">
      <alignment horizontal="right" vertical="center" shrinkToFit="1"/>
      <protection/>
    </xf>
    <xf numFmtId="10" fontId="19" fillId="0" borderId="15" xfId="45" applyNumberFormat="1" applyFont="1" applyBorder="1" applyAlignment="1">
      <alignment horizontal="center" vertical="center" shrinkToFit="1"/>
    </xf>
    <xf numFmtId="185" fontId="2" fillId="0" borderId="16" xfId="67" applyNumberFormat="1" applyFont="1" applyBorder="1" applyAlignment="1">
      <alignment horizontal="center" vertical="center" shrinkToFit="1"/>
      <protection/>
    </xf>
    <xf numFmtId="185" fontId="19" fillId="0" borderId="0" xfId="67" applyNumberFormat="1" applyFont="1" applyAlignment="1">
      <alignment vertical="center" shrinkToFit="1"/>
      <protection/>
    </xf>
    <xf numFmtId="185" fontId="2" fillId="0" borderId="17" xfId="67" applyNumberFormat="1" applyFont="1" applyBorder="1" applyAlignment="1">
      <alignment horizontal="center" vertical="center" shrinkToFit="1"/>
      <protection/>
    </xf>
    <xf numFmtId="185" fontId="19" fillId="0" borderId="18" xfId="67" applyNumberFormat="1" applyFont="1" applyBorder="1" applyAlignment="1">
      <alignment horizontal="right" vertical="center" shrinkToFit="1"/>
      <protection/>
    </xf>
    <xf numFmtId="10" fontId="19" fillId="0" borderId="19" xfId="45" applyNumberFormat="1" applyFont="1" applyBorder="1" applyAlignment="1">
      <alignment horizontal="center" vertical="center" shrinkToFit="1"/>
    </xf>
    <xf numFmtId="185" fontId="2" fillId="0" borderId="20" xfId="67" applyNumberFormat="1" applyFont="1" applyBorder="1" applyAlignment="1">
      <alignment horizontal="center" vertical="center" shrinkToFit="1"/>
      <protection/>
    </xf>
    <xf numFmtId="185" fontId="2" fillId="0" borderId="21" xfId="67" applyNumberFormat="1" applyFont="1" applyBorder="1" applyAlignment="1">
      <alignment horizontal="center" vertical="center" shrinkToFit="1"/>
      <protection/>
    </xf>
    <xf numFmtId="185" fontId="19" fillId="0" borderId="22" xfId="67" applyNumberFormat="1" applyFont="1" applyBorder="1" applyAlignment="1">
      <alignment horizontal="right" vertical="center" shrinkToFit="1"/>
      <protection/>
    </xf>
    <xf numFmtId="10" fontId="19" fillId="0" borderId="23" xfId="45" applyNumberFormat="1" applyFont="1" applyBorder="1" applyAlignment="1">
      <alignment horizontal="center" vertical="center" shrinkToFit="1"/>
    </xf>
    <xf numFmtId="185" fontId="22" fillId="0" borderId="24" xfId="67" applyNumberFormat="1" applyFont="1" applyBorder="1" applyAlignment="1">
      <alignment horizontal="center" vertical="center" shrinkToFit="1"/>
      <protection/>
    </xf>
    <xf numFmtId="185" fontId="23" fillId="0" borderId="25" xfId="67" applyNumberFormat="1" applyFont="1" applyBorder="1" applyAlignment="1">
      <alignment horizontal="right" vertical="center" shrinkToFit="1"/>
      <protection/>
    </xf>
    <xf numFmtId="10" fontId="23" fillId="0" borderId="26" xfId="45" applyNumberFormat="1" applyFont="1" applyBorder="1" applyAlignment="1">
      <alignment horizontal="center" vertical="center" shrinkToFit="1"/>
    </xf>
    <xf numFmtId="185" fontId="22" fillId="0" borderId="27" xfId="67" applyNumberFormat="1" applyFont="1" applyBorder="1" applyAlignment="1">
      <alignment horizontal="center" vertical="center" shrinkToFit="1"/>
      <protection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 applyProtection="1">
      <alignment vertical="center"/>
      <protection locked="0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50" applyFont="1" applyAlignment="1">
      <alignment vertical="center"/>
    </xf>
    <xf numFmtId="0" fontId="66" fillId="0" borderId="0" xfId="0" applyFont="1" applyAlignment="1">
      <alignment horizontal="right"/>
    </xf>
    <xf numFmtId="41" fontId="67" fillId="33" borderId="28" xfId="50" applyFont="1" applyFill="1" applyBorder="1" applyAlignment="1">
      <alignment horizontal="center" vertical="center" wrapText="1"/>
    </xf>
    <xf numFmtId="0" fontId="67" fillId="33" borderId="28" xfId="0" applyFont="1" applyFill="1" applyBorder="1" applyAlignment="1">
      <alignment horizontal="center" vertical="center" shrinkToFit="1"/>
    </xf>
    <xf numFmtId="0" fontId="67" fillId="33" borderId="29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41" fontId="67" fillId="33" borderId="30" xfId="50" applyFont="1" applyFill="1" applyBorder="1" applyAlignment="1">
      <alignment horizontal="center" vertical="center" wrapText="1"/>
    </xf>
    <xf numFmtId="0" fontId="68" fillId="5" borderId="31" xfId="0" applyFont="1" applyFill="1" applyBorder="1" applyAlignment="1">
      <alignment horizontal="justify" vertical="center" wrapText="1"/>
    </xf>
    <xf numFmtId="0" fontId="68" fillId="2" borderId="32" xfId="0" applyFont="1" applyFill="1" applyBorder="1" applyAlignment="1">
      <alignment horizontal="justify" vertical="center" wrapText="1"/>
    </xf>
    <xf numFmtId="0" fontId="68" fillId="0" borderId="33" xfId="0" applyFont="1" applyBorder="1" applyAlignment="1">
      <alignment horizontal="justify" vertical="center" wrapText="1"/>
    </xf>
    <xf numFmtId="0" fontId="68" fillId="0" borderId="28" xfId="0" applyFont="1" applyBorder="1" applyAlignment="1">
      <alignment horizontal="justify" vertical="center" wrapText="1"/>
    </xf>
    <xf numFmtId="0" fontId="68" fillId="0" borderId="34" xfId="0" applyFont="1" applyBorder="1" applyAlignment="1">
      <alignment horizontal="justify" vertical="center" wrapText="1"/>
    </xf>
    <xf numFmtId="0" fontId="68" fillId="0" borderId="35" xfId="0" applyFont="1" applyBorder="1" applyAlignment="1">
      <alignment horizontal="justify" vertical="center" wrapText="1"/>
    </xf>
    <xf numFmtId="0" fontId="68" fillId="0" borderId="32" xfId="0" applyFont="1" applyBorder="1" applyAlignment="1">
      <alignment horizontal="justify" vertical="center" wrapText="1"/>
    </xf>
    <xf numFmtId="0" fontId="68" fillId="5" borderId="32" xfId="0" applyFont="1" applyFill="1" applyBorder="1" applyAlignment="1">
      <alignment horizontal="justify" vertical="center" wrapText="1"/>
    </xf>
    <xf numFmtId="0" fontId="68" fillId="0" borderId="36" xfId="0" applyFont="1" applyBorder="1" applyAlignment="1">
      <alignment horizontal="justify" vertical="center" wrapText="1"/>
    </xf>
    <xf numFmtId="0" fontId="68" fillId="34" borderId="28" xfId="0" applyFont="1" applyFill="1" applyBorder="1" applyAlignment="1">
      <alignment horizontal="justify" vertical="center" wrapText="1"/>
    </xf>
    <xf numFmtId="0" fontId="68" fillId="34" borderId="34" xfId="0" applyFont="1" applyFill="1" applyBorder="1" applyAlignment="1" quotePrefix="1">
      <alignment horizontal="justify" vertical="center" wrapText="1"/>
    </xf>
    <xf numFmtId="0" fontId="68" fillId="34" borderId="35" xfId="0" applyFont="1" applyFill="1" applyBorder="1" applyAlignment="1" quotePrefix="1">
      <alignment horizontal="justify" vertical="center" wrapText="1"/>
    </xf>
    <xf numFmtId="0" fontId="68" fillId="0" borderId="34" xfId="0" applyFont="1" applyBorder="1" applyAlignment="1" quotePrefix="1">
      <alignment horizontal="justify" vertical="center" wrapText="1"/>
    </xf>
    <xf numFmtId="0" fontId="68" fillId="34" borderId="32" xfId="0" applyFont="1" applyFill="1" applyBorder="1" applyAlignment="1">
      <alignment horizontal="justify" vertical="center" wrapText="1"/>
    </xf>
    <xf numFmtId="0" fontId="68" fillId="34" borderId="35" xfId="0" applyFont="1" applyFill="1" applyBorder="1" applyAlignment="1">
      <alignment horizontal="justify" vertical="center" wrapText="1"/>
    </xf>
    <xf numFmtId="0" fontId="68" fillId="0" borderId="37" xfId="0" applyFont="1" applyBorder="1" applyAlignment="1" quotePrefix="1">
      <alignment horizontal="justify" vertical="center" wrapText="1"/>
    </xf>
    <xf numFmtId="0" fontId="68" fillId="0" borderId="30" xfId="0" applyFont="1" applyBorder="1" applyAlignment="1">
      <alignment horizontal="justify" vertical="center" wrapText="1"/>
    </xf>
    <xf numFmtId="0" fontId="68" fillId="0" borderId="29" xfId="0" applyFont="1" applyBorder="1" applyAlignment="1">
      <alignment horizontal="justify" vertical="center" wrapText="1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41" fontId="70" fillId="0" borderId="0" xfId="5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horizontal="right"/>
    </xf>
    <xf numFmtId="0" fontId="70" fillId="0" borderId="14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67" fillId="35" borderId="31" xfId="0" applyFont="1" applyFill="1" applyBorder="1" applyAlignment="1">
      <alignment horizontal="justify" vertical="center" wrapText="1"/>
    </xf>
    <xf numFmtId="0" fontId="68" fillId="0" borderId="38" xfId="0" applyFont="1" applyBorder="1" applyAlignment="1">
      <alignment horizontal="justify" vertical="center" wrapText="1"/>
    </xf>
    <xf numFmtId="0" fontId="68" fillId="0" borderId="39" xfId="0" applyFont="1" applyBorder="1" applyAlignment="1">
      <alignment horizontal="justify" vertical="center" wrapText="1"/>
    </xf>
    <xf numFmtId="0" fontId="68" fillId="0" borderId="40" xfId="0" applyFont="1" applyBorder="1" applyAlignment="1">
      <alignment horizontal="justify" vertical="center" wrapText="1"/>
    </xf>
    <xf numFmtId="0" fontId="68" fillId="0" borderId="41" xfId="0" applyFont="1" applyBorder="1" applyAlignment="1">
      <alignment horizontal="justify" vertical="center" wrapText="1"/>
    </xf>
    <xf numFmtId="0" fontId="68" fillId="0" borderId="42" xfId="0" applyFont="1" applyBorder="1" applyAlignment="1">
      <alignment horizontal="justify" vertical="center" wrapText="1"/>
    </xf>
    <xf numFmtId="0" fontId="68" fillId="0" borderId="43" xfId="0" applyFont="1" applyBorder="1" applyAlignment="1">
      <alignment horizontal="justify" vertical="center" wrapText="1"/>
    </xf>
    <xf numFmtId="41" fontId="71" fillId="33" borderId="34" xfId="50" applyFont="1" applyFill="1" applyBorder="1" applyAlignment="1">
      <alignment horizontal="center" vertical="center" wrapText="1"/>
    </xf>
    <xf numFmtId="41" fontId="72" fillId="36" borderId="44" xfId="50" applyFont="1" applyFill="1" applyBorder="1" applyAlignment="1">
      <alignment horizontal="center" vertical="center" wrapText="1"/>
    </xf>
    <xf numFmtId="0" fontId="72" fillId="36" borderId="44" xfId="0" applyFont="1" applyFill="1" applyBorder="1" applyAlignment="1">
      <alignment horizontal="center" vertical="center" wrapText="1"/>
    </xf>
    <xf numFmtId="0" fontId="72" fillId="36" borderId="45" xfId="0" applyFont="1" applyFill="1" applyBorder="1" applyAlignment="1">
      <alignment horizontal="center" vertical="center" wrapText="1"/>
    </xf>
    <xf numFmtId="0" fontId="72" fillId="36" borderId="29" xfId="0" applyFont="1" applyFill="1" applyBorder="1" applyAlignment="1">
      <alignment horizontal="center" vertical="center" wrapText="1"/>
    </xf>
    <xf numFmtId="41" fontId="72" fillId="36" borderId="30" xfId="50" applyFont="1" applyFill="1" applyBorder="1" applyAlignment="1">
      <alignment horizontal="center" vertical="center" wrapText="1"/>
    </xf>
    <xf numFmtId="0" fontId="72" fillId="36" borderId="30" xfId="0" applyFont="1" applyFill="1" applyBorder="1" applyAlignment="1">
      <alignment horizontal="center" vertical="center" wrapText="1"/>
    </xf>
    <xf numFmtId="41" fontId="72" fillId="37" borderId="35" xfId="50" applyFont="1" applyFill="1" applyBorder="1" applyAlignment="1">
      <alignment horizontal="right" vertical="center" wrapText="1"/>
    </xf>
    <xf numFmtId="49" fontId="73" fillId="37" borderId="46" xfId="0" applyNumberFormat="1" applyFont="1" applyFill="1" applyBorder="1" applyAlignment="1">
      <alignment horizontal="justify" vertical="center" wrapText="1"/>
    </xf>
    <xf numFmtId="0" fontId="73" fillId="0" borderId="47" xfId="0" applyFont="1" applyFill="1" applyBorder="1" applyAlignment="1">
      <alignment vertical="center" wrapText="1"/>
    </xf>
    <xf numFmtId="41" fontId="73" fillId="38" borderId="32" xfId="50" applyFont="1" applyFill="1" applyBorder="1" applyAlignment="1">
      <alignment horizontal="right" vertical="center" wrapText="1"/>
    </xf>
    <xf numFmtId="49" fontId="73" fillId="38" borderId="48" xfId="0" applyNumberFormat="1" applyFont="1" applyFill="1" applyBorder="1" applyAlignment="1">
      <alignment horizontal="justify" vertical="center" wrapText="1"/>
    </xf>
    <xf numFmtId="0" fontId="73" fillId="0" borderId="49" xfId="0" applyFont="1" applyFill="1" applyBorder="1" applyAlignment="1">
      <alignment vertical="center" wrapText="1"/>
    </xf>
    <xf numFmtId="41" fontId="73" fillId="0" borderId="34" xfId="50" applyFont="1" applyFill="1" applyBorder="1" applyAlignment="1">
      <alignment horizontal="right" vertical="center" wrapText="1"/>
    </xf>
    <xf numFmtId="3" fontId="73" fillId="0" borderId="28" xfId="0" applyNumberFormat="1" applyFont="1" applyFill="1" applyBorder="1" applyAlignment="1">
      <alignment horizontal="right" vertical="center" wrapText="1"/>
    </xf>
    <xf numFmtId="49" fontId="73" fillId="0" borderId="50" xfId="0" applyNumberFormat="1" applyFont="1" applyFill="1" applyBorder="1" applyAlignment="1">
      <alignment horizontal="justify" vertical="center" wrapText="1"/>
    </xf>
    <xf numFmtId="41" fontId="73" fillId="0" borderId="0" xfId="50" applyFont="1" applyFill="1" applyBorder="1" applyAlignment="1">
      <alignment horizontal="right" vertical="center"/>
    </xf>
    <xf numFmtId="3" fontId="73" fillId="0" borderId="34" xfId="0" applyNumberFormat="1" applyFont="1" applyFill="1" applyBorder="1" applyAlignment="1">
      <alignment horizontal="right" vertical="center" wrapText="1"/>
    </xf>
    <xf numFmtId="49" fontId="73" fillId="0" borderId="51" xfId="0" applyNumberFormat="1" applyFont="1" applyFill="1" applyBorder="1" applyAlignment="1">
      <alignment horizontal="justify" vertical="center" wrapText="1"/>
    </xf>
    <xf numFmtId="49" fontId="73" fillId="0" borderId="51" xfId="0" applyNumberFormat="1" applyFont="1" applyFill="1" applyBorder="1" applyAlignment="1">
      <alignment vertical="center"/>
    </xf>
    <xf numFmtId="41" fontId="73" fillId="0" borderId="35" xfId="50" applyFont="1" applyFill="1" applyBorder="1" applyAlignment="1">
      <alignment horizontal="right" vertical="center" wrapText="1"/>
    </xf>
    <xf numFmtId="3" fontId="73" fillId="0" borderId="35" xfId="0" applyNumberFormat="1" applyFont="1" applyFill="1" applyBorder="1" applyAlignment="1">
      <alignment horizontal="right" vertical="center" wrapText="1"/>
    </xf>
    <xf numFmtId="49" fontId="73" fillId="0" borderId="46" xfId="0" applyNumberFormat="1" applyFont="1" applyFill="1" applyBorder="1" applyAlignment="1">
      <alignment horizontal="justify" vertical="center" wrapText="1"/>
    </xf>
    <xf numFmtId="49" fontId="73" fillId="0" borderId="51" xfId="0" applyNumberFormat="1" applyFont="1" applyFill="1" applyBorder="1" applyAlignment="1" quotePrefix="1">
      <alignment horizontal="justify" vertical="center" wrapText="1"/>
    </xf>
    <xf numFmtId="41" fontId="73" fillId="0" borderId="0" xfId="50" applyFont="1" applyFill="1" applyBorder="1" applyAlignment="1">
      <alignment horizontal="right" vertical="center" wrapText="1"/>
    </xf>
    <xf numFmtId="0" fontId="73" fillId="0" borderId="51" xfId="0" applyFont="1" applyFill="1" applyBorder="1" applyAlignment="1">
      <alignment vertical="center"/>
    </xf>
    <xf numFmtId="0" fontId="73" fillId="0" borderId="46" xfId="0" applyFont="1" applyFill="1" applyBorder="1" applyAlignment="1">
      <alignment vertical="center"/>
    </xf>
    <xf numFmtId="41" fontId="73" fillId="0" borderId="28" xfId="50" applyFont="1" applyFill="1" applyBorder="1" applyAlignment="1">
      <alignment horizontal="right" vertical="center" wrapText="1"/>
    </xf>
    <xf numFmtId="41" fontId="73" fillId="0" borderId="34" xfId="50" applyFont="1" applyFill="1" applyBorder="1" applyAlignment="1">
      <alignment horizontal="right" vertical="center"/>
    </xf>
    <xf numFmtId="0" fontId="73" fillId="0" borderId="34" xfId="0" applyFont="1" applyFill="1" applyBorder="1" applyAlignment="1">
      <alignment horizontal="right" vertical="center"/>
    </xf>
    <xf numFmtId="49" fontId="73" fillId="0" borderId="51" xfId="0" applyNumberFormat="1" applyFont="1" applyFill="1" applyBorder="1" applyAlignment="1">
      <alignment horizontal="justify" vertical="center"/>
    </xf>
    <xf numFmtId="41" fontId="73" fillId="0" borderId="35" xfId="50" applyFont="1" applyFill="1" applyBorder="1" applyAlignment="1">
      <alignment horizontal="right" vertical="center"/>
    </xf>
    <xf numFmtId="0" fontId="73" fillId="0" borderId="35" xfId="0" applyFont="1" applyFill="1" applyBorder="1" applyAlignment="1">
      <alignment horizontal="right" vertical="center"/>
    </xf>
    <xf numFmtId="0" fontId="73" fillId="0" borderId="28" xfId="0" applyFont="1" applyFill="1" applyBorder="1" applyAlignment="1">
      <alignment horizontal="right" vertical="center" wrapText="1"/>
    </xf>
    <xf numFmtId="0" fontId="73" fillId="0" borderId="35" xfId="0" applyFont="1" applyFill="1" applyBorder="1" applyAlignment="1">
      <alignment horizontal="right" vertical="center" wrapText="1"/>
    </xf>
    <xf numFmtId="0" fontId="73" fillId="0" borderId="28" xfId="0" applyFont="1" applyFill="1" applyBorder="1" applyAlignment="1">
      <alignment horizontal="justify" vertical="center" wrapText="1"/>
    </xf>
    <xf numFmtId="0" fontId="73" fillId="0" borderId="34" xfId="0" applyFont="1" applyFill="1" applyBorder="1" applyAlignment="1">
      <alignment horizontal="justify" vertical="center" wrapText="1"/>
    </xf>
    <xf numFmtId="0" fontId="73" fillId="0" borderId="34" xfId="0" applyFont="1" applyFill="1" applyBorder="1" applyAlignment="1">
      <alignment horizontal="right" vertical="center" wrapText="1"/>
    </xf>
    <xf numFmtId="0" fontId="73" fillId="0" borderId="35" xfId="0" applyFont="1" applyFill="1" applyBorder="1" applyAlignment="1">
      <alignment horizontal="justify" vertical="center" wrapText="1"/>
    </xf>
    <xf numFmtId="0" fontId="73" fillId="0" borderId="28" xfId="0" applyFont="1" applyFill="1" applyBorder="1" applyAlignment="1">
      <alignment vertical="center" wrapText="1"/>
    </xf>
    <xf numFmtId="0" fontId="73" fillId="0" borderId="34" xfId="0" applyFont="1" applyFill="1" applyBorder="1" applyAlignment="1">
      <alignment vertical="center" wrapText="1"/>
    </xf>
    <xf numFmtId="41" fontId="73" fillId="0" borderId="33" xfId="50" applyFont="1" applyFill="1" applyBorder="1" applyAlignment="1">
      <alignment horizontal="right" vertical="center"/>
    </xf>
    <xf numFmtId="0" fontId="73" fillId="0" borderId="52" xfId="0" applyFont="1" applyFill="1" applyBorder="1" applyAlignment="1">
      <alignment horizontal="right" vertical="center" wrapText="1"/>
    </xf>
    <xf numFmtId="41" fontId="73" fillId="0" borderId="52" xfId="50" applyFont="1" applyFill="1" applyBorder="1" applyAlignment="1">
      <alignment horizontal="right" vertical="center"/>
    </xf>
    <xf numFmtId="49" fontId="73" fillId="0" borderId="53" xfId="0" applyNumberFormat="1" applyFont="1" applyFill="1" applyBorder="1" applyAlignment="1">
      <alignment horizontal="justify" vertical="center" wrapText="1"/>
    </xf>
    <xf numFmtId="49" fontId="73" fillId="0" borderId="52" xfId="0" applyNumberFormat="1" applyFont="1" applyFill="1" applyBorder="1" applyAlignment="1">
      <alignment horizontal="justify" vertical="center" wrapText="1"/>
    </xf>
    <xf numFmtId="0" fontId="73" fillId="0" borderId="54" xfId="0" applyFont="1" applyFill="1" applyBorder="1" applyAlignment="1">
      <alignment vertical="center" wrapText="1"/>
    </xf>
    <xf numFmtId="0" fontId="73" fillId="0" borderId="35" xfId="0" applyFont="1" applyFill="1" applyBorder="1" applyAlignment="1">
      <alignment vertical="center" wrapText="1"/>
    </xf>
    <xf numFmtId="41" fontId="73" fillId="0" borderId="42" xfId="50" applyFont="1" applyFill="1" applyBorder="1" applyAlignment="1">
      <alignment horizontal="right" vertical="center"/>
    </xf>
    <xf numFmtId="0" fontId="73" fillId="0" borderId="55" xfId="0" applyFont="1" applyFill="1" applyBorder="1" applyAlignment="1">
      <alignment horizontal="right" vertical="center"/>
    </xf>
    <xf numFmtId="41" fontId="73" fillId="0" borderId="55" xfId="50" applyFont="1" applyFill="1" applyBorder="1" applyAlignment="1">
      <alignment horizontal="right" vertical="center"/>
    </xf>
    <xf numFmtId="0" fontId="73" fillId="0" borderId="55" xfId="0" applyFont="1" applyFill="1" applyBorder="1" applyAlignment="1">
      <alignment vertical="center"/>
    </xf>
    <xf numFmtId="0" fontId="73" fillId="0" borderId="52" xfId="0" applyFont="1" applyFill="1" applyBorder="1" applyAlignment="1">
      <alignment horizontal="right" vertical="center"/>
    </xf>
    <xf numFmtId="49" fontId="73" fillId="0" borderId="52" xfId="0" applyNumberFormat="1" applyFont="1" applyFill="1" applyBorder="1" applyAlignment="1" quotePrefix="1">
      <alignment vertical="center"/>
    </xf>
    <xf numFmtId="41" fontId="73" fillId="0" borderId="14" xfId="50" applyFont="1" applyFill="1" applyBorder="1" applyAlignment="1">
      <alignment horizontal="right" vertical="center"/>
    </xf>
    <xf numFmtId="0" fontId="73" fillId="0" borderId="14" xfId="0" applyFont="1" applyFill="1" applyBorder="1" applyAlignment="1">
      <alignment horizontal="right" vertical="center"/>
    </xf>
    <xf numFmtId="0" fontId="73" fillId="0" borderId="51" xfId="0" applyFont="1" applyFill="1" applyBorder="1" applyAlignment="1" quotePrefix="1">
      <alignment vertical="center"/>
    </xf>
    <xf numFmtId="41" fontId="73" fillId="39" borderId="34" xfId="50" applyFont="1" applyFill="1" applyBorder="1" applyAlignment="1">
      <alignment horizontal="right" vertical="center" wrapText="1"/>
    </xf>
    <xf numFmtId="3" fontId="73" fillId="39" borderId="34" xfId="0" applyNumberFormat="1" applyFont="1" applyFill="1" applyBorder="1" applyAlignment="1">
      <alignment horizontal="right" vertical="center" wrapText="1"/>
    </xf>
    <xf numFmtId="0" fontId="73" fillId="39" borderId="51" xfId="0" applyFont="1" applyFill="1" applyBorder="1" applyAlignment="1">
      <alignment vertical="center"/>
    </xf>
    <xf numFmtId="49" fontId="73" fillId="0" borderId="50" xfId="0" applyNumberFormat="1" applyFont="1" applyFill="1" applyBorder="1" applyAlignment="1">
      <alignment horizontal="left" vertical="center" wrapText="1"/>
    </xf>
    <xf numFmtId="41" fontId="73" fillId="0" borderId="33" xfId="50" applyFont="1" applyFill="1" applyBorder="1" applyAlignment="1">
      <alignment horizontal="right" vertical="center" wrapText="1"/>
    </xf>
    <xf numFmtId="49" fontId="73" fillId="0" borderId="51" xfId="0" applyNumberFormat="1" applyFont="1" applyFill="1" applyBorder="1" applyAlignment="1">
      <alignment horizontal="left" vertical="center" wrapText="1"/>
    </xf>
    <xf numFmtId="0" fontId="73" fillId="0" borderId="46" xfId="0" applyFont="1" applyFill="1" applyBorder="1" applyAlignment="1">
      <alignment vertical="center" wrapText="1"/>
    </xf>
    <xf numFmtId="0" fontId="73" fillId="0" borderId="33" xfId="0" applyFont="1" applyFill="1" applyBorder="1" applyAlignment="1">
      <alignment horizontal="justify" vertical="center" wrapText="1"/>
    </xf>
    <xf numFmtId="0" fontId="73" fillId="0" borderId="42" xfId="0" applyFont="1" applyFill="1" applyBorder="1" applyAlignment="1">
      <alignment horizontal="justify" vertical="center" wrapText="1"/>
    </xf>
    <xf numFmtId="0" fontId="73" fillId="0" borderId="54" xfId="0" applyFont="1" applyFill="1" applyBorder="1" applyAlignment="1">
      <alignment horizontal="justify" vertical="center" wrapText="1"/>
    </xf>
    <xf numFmtId="0" fontId="73" fillId="0" borderId="32" xfId="0" applyFont="1" applyFill="1" applyBorder="1" applyAlignment="1">
      <alignment horizontal="justify" vertical="center" wrapText="1"/>
    </xf>
    <xf numFmtId="41" fontId="73" fillId="0" borderId="32" xfId="50" applyFont="1" applyFill="1" applyBorder="1" applyAlignment="1">
      <alignment horizontal="right" vertical="center" wrapText="1"/>
    </xf>
    <xf numFmtId="3" fontId="73" fillId="0" borderId="32" xfId="0" applyNumberFormat="1" applyFont="1" applyFill="1" applyBorder="1" applyAlignment="1">
      <alignment horizontal="right" vertical="center" wrapText="1"/>
    </xf>
    <xf numFmtId="49" fontId="73" fillId="0" borderId="48" xfId="0" applyNumberFormat="1" applyFont="1" applyFill="1" applyBorder="1" applyAlignment="1">
      <alignment horizontal="justify" vertical="center" wrapText="1"/>
    </xf>
    <xf numFmtId="41" fontId="72" fillId="37" borderId="32" xfId="50" applyFont="1" applyFill="1" applyBorder="1" applyAlignment="1">
      <alignment horizontal="right" vertical="center" wrapText="1"/>
    </xf>
    <xf numFmtId="49" fontId="72" fillId="37" borderId="48" xfId="0" applyNumberFormat="1" applyFont="1" applyFill="1" applyBorder="1" applyAlignment="1">
      <alignment horizontal="justify" vertical="center" wrapText="1"/>
    </xf>
    <xf numFmtId="0" fontId="73" fillId="0" borderId="53" xfId="0" applyFont="1" applyFill="1" applyBorder="1" applyAlignment="1" quotePrefix="1">
      <alignment vertical="center"/>
    </xf>
    <xf numFmtId="0" fontId="73" fillId="0" borderId="32" xfId="0" applyFont="1" applyFill="1" applyBorder="1" applyAlignment="1">
      <alignment horizontal="right" vertical="center" wrapText="1"/>
    </xf>
    <xf numFmtId="49" fontId="73" fillId="37" borderId="48" xfId="0" applyNumberFormat="1" applyFont="1" applyFill="1" applyBorder="1" applyAlignment="1">
      <alignment horizontal="justify" vertical="center" wrapText="1"/>
    </xf>
    <xf numFmtId="41" fontId="73" fillId="38" borderId="28" xfId="50" applyFont="1" applyFill="1" applyBorder="1" applyAlignment="1">
      <alignment horizontal="right" vertical="center" wrapText="1"/>
    </xf>
    <xf numFmtId="3" fontId="73" fillId="0" borderId="18" xfId="0" applyNumberFormat="1" applyFont="1" applyFill="1" applyBorder="1" applyAlignment="1">
      <alignment horizontal="right" vertical="center" wrapText="1"/>
    </xf>
    <xf numFmtId="3" fontId="73" fillId="0" borderId="0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49" fontId="73" fillId="0" borderId="56" xfId="0" applyNumberFormat="1" applyFont="1" applyFill="1" applyBorder="1" applyAlignment="1">
      <alignment horizontal="justify" vertical="center" wrapText="1"/>
    </xf>
    <xf numFmtId="49" fontId="73" fillId="0" borderId="51" xfId="0" applyNumberFormat="1" applyFont="1" applyFill="1" applyBorder="1" applyAlignment="1" quotePrefix="1">
      <alignment vertical="center" wrapText="1"/>
    </xf>
    <xf numFmtId="41" fontId="72" fillId="37" borderId="57" xfId="50" applyFont="1" applyFill="1" applyBorder="1" applyAlignment="1">
      <alignment horizontal="right" vertical="center" wrapText="1"/>
    </xf>
    <xf numFmtId="0" fontId="73" fillId="0" borderId="49" xfId="0" applyFont="1" applyFill="1" applyBorder="1" applyAlignment="1">
      <alignment horizontal="justify" vertical="center" wrapText="1"/>
    </xf>
    <xf numFmtId="41" fontId="73" fillId="39" borderId="28" xfId="50" applyFont="1" applyFill="1" applyBorder="1" applyAlignment="1">
      <alignment horizontal="right" vertical="center" wrapText="1"/>
    </xf>
    <xf numFmtId="0" fontId="73" fillId="0" borderId="58" xfId="0" applyFont="1" applyFill="1" applyBorder="1" applyAlignment="1">
      <alignment horizontal="justify" vertical="center" wrapText="1"/>
    </xf>
    <xf numFmtId="0" fontId="73" fillId="0" borderId="22" xfId="0" applyFont="1" applyFill="1" applyBorder="1" applyAlignment="1">
      <alignment horizontal="justify" vertical="center" wrapText="1"/>
    </xf>
    <xf numFmtId="0" fontId="73" fillId="0" borderId="52" xfId="0" applyFont="1" applyFill="1" applyBorder="1" applyAlignment="1">
      <alignment horizontal="justify" vertical="center" wrapText="1"/>
    </xf>
    <xf numFmtId="0" fontId="73" fillId="0" borderId="59" xfId="0" applyFont="1" applyFill="1" applyBorder="1" applyAlignment="1">
      <alignment horizontal="justify" vertical="center" wrapText="1"/>
    </xf>
    <xf numFmtId="0" fontId="73" fillId="0" borderId="14" xfId="0" applyFont="1" applyFill="1" applyBorder="1" applyAlignment="1">
      <alignment horizontal="justify" vertical="center" wrapText="1"/>
    </xf>
    <xf numFmtId="0" fontId="73" fillId="0" borderId="47" xfId="0" applyFont="1" applyFill="1" applyBorder="1" applyAlignment="1">
      <alignment horizontal="justify" vertical="center" wrapText="1"/>
    </xf>
    <xf numFmtId="0" fontId="73" fillId="0" borderId="60" xfId="0" applyFont="1" applyFill="1" applyBorder="1" applyAlignment="1">
      <alignment horizontal="justify" vertical="center" wrapText="1"/>
    </xf>
    <xf numFmtId="0" fontId="73" fillId="0" borderId="29" xfId="0" applyFont="1" applyFill="1" applyBorder="1" applyAlignment="1">
      <alignment horizontal="justify" vertical="center" wrapText="1"/>
    </xf>
    <xf numFmtId="41" fontId="73" fillId="0" borderId="29" xfId="50" applyFont="1" applyFill="1" applyBorder="1" applyAlignment="1">
      <alignment horizontal="right" vertical="center" wrapText="1"/>
    </xf>
    <xf numFmtId="3" fontId="73" fillId="0" borderId="29" xfId="0" applyNumberFormat="1" applyFont="1" applyFill="1" applyBorder="1" applyAlignment="1">
      <alignment horizontal="right" vertical="center" wrapText="1"/>
    </xf>
    <xf numFmtId="49" fontId="73" fillId="0" borderId="61" xfId="0" applyNumberFormat="1" applyFont="1" applyFill="1" applyBorder="1" applyAlignment="1">
      <alignment horizontal="justify" vertical="center" wrapText="1"/>
    </xf>
    <xf numFmtId="41" fontId="72" fillId="40" borderId="37" xfId="50" applyFont="1" applyFill="1" applyBorder="1" applyAlignment="1">
      <alignment horizontal="right" vertical="center" wrapText="1"/>
    </xf>
    <xf numFmtId="49" fontId="73" fillId="40" borderId="56" xfId="0" applyNumberFormat="1" applyFont="1" applyFill="1" applyBorder="1" applyAlignment="1">
      <alignment horizontal="justify" vertical="center" wrapText="1"/>
    </xf>
    <xf numFmtId="41" fontId="74" fillId="5" borderId="62" xfId="50" applyFont="1" applyFill="1" applyBorder="1" applyAlignment="1">
      <alignment horizontal="right" vertical="center" wrapText="1"/>
    </xf>
    <xf numFmtId="41" fontId="74" fillId="5" borderId="63" xfId="50" applyFont="1" applyFill="1" applyBorder="1" applyAlignment="1">
      <alignment horizontal="right" vertical="center" wrapText="1"/>
    </xf>
    <xf numFmtId="41" fontId="74" fillId="5" borderId="31" xfId="50" applyFont="1" applyFill="1" applyBorder="1" applyAlignment="1">
      <alignment horizontal="right" vertical="center" wrapText="1"/>
    </xf>
    <xf numFmtId="41" fontId="75" fillId="2" borderId="64" xfId="50" applyFont="1" applyFill="1" applyBorder="1" applyAlignment="1">
      <alignment horizontal="right" vertical="center" wrapText="1"/>
    </xf>
    <xf numFmtId="41" fontId="75" fillId="2" borderId="57" xfId="50" applyFont="1" applyFill="1" applyBorder="1" applyAlignment="1">
      <alignment horizontal="right" vertical="center" wrapText="1"/>
    </xf>
    <xf numFmtId="41" fontId="75" fillId="0" borderId="65" xfId="50" applyFont="1" applyBorder="1" applyAlignment="1">
      <alignment horizontal="right" vertical="center" wrapText="1"/>
    </xf>
    <xf numFmtId="3" fontId="75" fillId="0" borderId="66" xfId="0" applyNumberFormat="1" applyFont="1" applyBorder="1" applyAlignment="1">
      <alignment horizontal="right" vertical="center" wrapText="1"/>
    </xf>
    <xf numFmtId="41" fontId="75" fillId="0" borderId="28" xfId="50" applyFont="1" applyBorder="1" applyAlignment="1">
      <alignment horizontal="right" vertical="center" wrapText="1"/>
    </xf>
    <xf numFmtId="41" fontId="75" fillId="0" borderId="55" xfId="50" applyFont="1" applyBorder="1" applyAlignment="1">
      <alignment horizontal="right" vertical="center" wrapText="1"/>
    </xf>
    <xf numFmtId="3" fontId="75" fillId="0" borderId="67" xfId="0" applyNumberFormat="1" applyFont="1" applyBorder="1" applyAlignment="1">
      <alignment horizontal="right" vertical="center" wrapText="1"/>
    </xf>
    <xf numFmtId="41" fontId="75" fillId="0" borderId="35" xfId="50" applyFont="1" applyBorder="1" applyAlignment="1">
      <alignment horizontal="right" vertical="center" wrapText="1"/>
    </xf>
    <xf numFmtId="41" fontId="75" fillId="2" borderId="32" xfId="50" applyFont="1" applyFill="1" applyBorder="1" applyAlignment="1">
      <alignment horizontal="right" vertical="center" wrapText="1"/>
    </xf>
    <xf numFmtId="41" fontId="75" fillId="0" borderId="64" xfId="50" applyFont="1" applyBorder="1" applyAlignment="1">
      <alignment horizontal="right" vertical="center" wrapText="1"/>
    </xf>
    <xf numFmtId="3" fontId="75" fillId="0" borderId="57" xfId="0" applyNumberFormat="1" applyFont="1" applyBorder="1" applyAlignment="1">
      <alignment horizontal="right" vertical="center" wrapText="1"/>
    </xf>
    <xf numFmtId="41" fontId="75" fillId="0" borderId="32" xfId="50" applyFont="1" applyBorder="1" applyAlignment="1">
      <alignment horizontal="right" vertical="center" wrapText="1"/>
    </xf>
    <xf numFmtId="0" fontId="75" fillId="0" borderId="57" xfId="0" applyFont="1" applyBorder="1" applyAlignment="1">
      <alignment horizontal="right" vertical="center" wrapText="1"/>
    </xf>
    <xf numFmtId="41" fontId="74" fillId="5" borderId="64" xfId="50" applyFont="1" applyFill="1" applyBorder="1" applyAlignment="1">
      <alignment horizontal="right" vertical="center" wrapText="1"/>
    </xf>
    <xf numFmtId="41" fontId="74" fillId="5" borderId="57" xfId="50" applyFont="1" applyFill="1" applyBorder="1" applyAlignment="1">
      <alignment horizontal="right" vertical="center" wrapText="1"/>
    </xf>
    <xf numFmtId="41" fontId="74" fillId="5" borderId="32" xfId="50" applyFont="1" applyFill="1" applyBorder="1" applyAlignment="1">
      <alignment horizontal="right" vertical="center" wrapText="1"/>
    </xf>
    <xf numFmtId="41" fontId="75" fillId="0" borderId="64" xfId="50" applyFont="1" applyBorder="1" applyAlignment="1">
      <alignment horizontal="center" vertical="center" wrapText="1"/>
    </xf>
    <xf numFmtId="41" fontId="75" fillId="0" borderId="65" xfId="50" applyFont="1" applyBorder="1" applyAlignment="1">
      <alignment vertical="center" wrapText="1"/>
    </xf>
    <xf numFmtId="3" fontId="75" fillId="0" borderId="66" xfId="0" applyNumberFormat="1" applyFont="1" applyBorder="1" applyAlignment="1">
      <alignment vertical="center" wrapText="1"/>
    </xf>
    <xf numFmtId="41" fontId="75" fillId="0" borderId="28" xfId="50" applyFont="1" applyBorder="1" applyAlignment="1">
      <alignment vertical="center" wrapText="1"/>
    </xf>
    <xf numFmtId="41" fontId="75" fillId="0" borderId="52" xfId="50" applyFont="1" applyBorder="1" applyAlignment="1">
      <alignment vertical="center" wrapText="1"/>
    </xf>
    <xf numFmtId="3" fontId="75" fillId="0" borderId="68" xfId="0" applyNumberFormat="1" applyFont="1" applyBorder="1" applyAlignment="1">
      <alignment vertical="center" wrapText="1"/>
    </xf>
    <xf numFmtId="41" fontId="75" fillId="0" borderId="34" xfId="50" applyFont="1" applyBorder="1" applyAlignment="1">
      <alignment vertical="center" wrapText="1"/>
    </xf>
    <xf numFmtId="41" fontId="75" fillId="0" borderId="55" xfId="50" applyFont="1" applyBorder="1" applyAlignment="1">
      <alignment vertical="center" wrapText="1"/>
    </xf>
    <xf numFmtId="3" fontId="75" fillId="0" borderId="67" xfId="0" applyNumberFormat="1" applyFont="1" applyBorder="1" applyAlignment="1">
      <alignment vertical="center" wrapText="1"/>
    </xf>
    <xf numFmtId="41" fontId="75" fillId="0" borderId="35" xfId="50" applyFont="1" applyBorder="1" applyAlignment="1">
      <alignment vertical="center" wrapText="1"/>
    </xf>
    <xf numFmtId="41" fontId="75" fillId="0" borderId="65" xfId="50" applyFont="1" applyBorder="1" applyAlignment="1">
      <alignment horizontal="center" vertical="center" wrapText="1"/>
    </xf>
    <xf numFmtId="0" fontId="76" fillId="0" borderId="52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5" fillId="0" borderId="66" xfId="0" applyFont="1" applyBorder="1" applyAlignment="1">
      <alignment horizontal="right" vertical="center" wrapText="1"/>
    </xf>
    <xf numFmtId="41" fontId="75" fillId="0" borderId="52" xfId="50" applyFont="1" applyBorder="1" applyAlignment="1">
      <alignment horizontal="right" vertical="center" wrapText="1"/>
    </xf>
    <xf numFmtId="0" fontId="75" fillId="0" borderId="68" xfId="0" applyFont="1" applyBorder="1" applyAlignment="1">
      <alignment horizontal="right" vertical="center" wrapText="1"/>
    </xf>
    <xf numFmtId="41" fontId="75" fillId="0" borderId="34" xfId="50" applyFont="1" applyBorder="1" applyAlignment="1">
      <alignment horizontal="right" vertical="center" wrapText="1"/>
    </xf>
    <xf numFmtId="0" fontId="75" fillId="0" borderId="67" xfId="0" applyFont="1" applyBorder="1" applyAlignment="1">
      <alignment horizontal="right" vertical="center" wrapText="1"/>
    </xf>
    <xf numFmtId="41" fontId="75" fillId="0" borderId="14" xfId="50" applyFont="1" applyBorder="1" applyAlignment="1">
      <alignment horizontal="right" vertical="center" wrapText="1"/>
    </xf>
    <xf numFmtId="0" fontId="75" fillId="0" borderId="69" xfId="0" applyFont="1" applyBorder="1" applyAlignment="1">
      <alignment horizontal="right" vertical="center" wrapText="1"/>
    </xf>
    <xf numFmtId="41" fontId="75" fillId="0" borderId="37" xfId="50" applyFont="1" applyBorder="1" applyAlignment="1">
      <alignment horizontal="right" vertical="center" wrapText="1"/>
    </xf>
    <xf numFmtId="41" fontId="75" fillId="0" borderId="70" xfId="50" applyFont="1" applyBorder="1" applyAlignment="1">
      <alignment horizontal="right" vertical="center" wrapText="1"/>
    </xf>
    <xf numFmtId="3" fontId="75" fillId="0" borderId="71" xfId="0" applyNumberFormat="1" applyFont="1" applyBorder="1" applyAlignment="1">
      <alignment horizontal="right" vertical="center" wrapText="1"/>
    </xf>
    <xf numFmtId="41" fontId="75" fillId="0" borderId="29" xfId="50" applyFont="1" applyBorder="1" applyAlignment="1">
      <alignment horizontal="right" vertical="center" wrapText="1"/>
    </xf>
    <xf numFmtId="41" fontId="74" fillId="35" borderId="72" xfId="50" applyFont="1" applyFill="1" applyBorder="1" applyAlignment="1">
      <alignment horizontal="right" vertical="center" wrapText="1"/>
    </xf>
    <xf numFmtId="41" fontId="74" fillId="35" borderId="63" xfId="50" applyFont="1" applyFill="1" applyBorder="1" applyAlignment="1">
      <alignment horizontal="right" vertical="center" wrapText="1"/>
    </xf>
    <xf numFmtId="41" fontId="74" fillId="35" borderId="31" xfId="50" applyFont="1" applyFill="1" applyBorder="1" applyAlignment="1">
      <alignment horizontal="right" vertical="center" wrapText="1"/>
    </xf>
    <xf numFmtId="0" fontId="68" fillId="0" borderId="40" xfId="0" applyFont="1" applyBorder="1" applyAlignment="1">
      <alignment vertical="center" wrapText="1"/>
    </xf>
    <xf numFmtId="0" fontId="68" fillId="0" borderId="33" xfId="0" applyFont="1" applyBorder="1" applyAlignment="1">
      <alignment vertical="center" wrapText="1"/>
    </xf>
    <xf numFmtId="0" fontId="68" fillId="0" borderId="42" xfId="0" applyFont="1" applyBorder="1" applyAlignment="1">
      <alignment vertical="center" wrapText="1"/>
    </xf>
    <xf numFmtId="0" fontId="68" fillId="0" borderId="34" xfId="0" applyFont="1" applyBorder="1" applyAlignment="1">
      <alignment vertical="center" wrapText="1"/>
    </xf>
    <xf numFmtId="0" fontId="68" fillId="0" borderId="35" xfId="0" applyFont="1" applyBorder="1" applyAlignment="1">
      <alignment vertical="center" wrapText="1"/>
    </xf>
    <xf numFmtId="0" fontId="73" fillId="0" borderId="73" xfId="0" applyFont="1" applyFill="1" applyBorder="1" applyAlignment="1">
      <alignment vertical="center" wrapText="1"/>
    </xf>
    <xf numFmtId="0" fontId="73" fillId="0" borderId="37" xfId="0" applyFont="1" applyFill="1" applyBorder="1" applyAlignment="1">
      <alignment vertical="center" wrapText="1"/>
    </xf>
    <xf numFmtId="41" fontId="73" fillId="0" borderId="37" xfId="50" applyFont="1" applyFill="1" applyBorder="1" applyAlignment="1">
      <alignment horizontal="right" vertical="center" wrapText="1"/>
    </xf>
    <xf numFmtId="0" fontId="73" fillId="0" borderId="37" xfId="0" applyFont="1" applyFill="1" applyBorder="1" applyAlignment="1">
      <alignment horizontal="right" vertical="center" wrapText="1"/>
    </xf>
    <xf numFmtId="41" fontId="73" fillId="38" borderId="35" xfId="50" applyFont="1" applyFill="1" applyBorder="1" applyAlignment="1">
      <alignment horizontal="right" vertical="center" wrapText="1"/>
    </xf>
    <xf numFmtId="49" fontId="73" fillId="38" borderId="46" xfId="0" applyNumberFormat="1" applyFont="1" applyFill="1" applyBorder="1" applyAlignment="1">
      <alignment vertical="center" wrapText="1"/>
    </xf>
    <xf numFmtId="0" fontId="73" fillId="0" borderId="74" xfId="0" applyFont="1" applyFill="1" applyBorder="1" applyAlignment="1">
      <alignment vertical="center" wrapText="1"/>
    </xf>
    <xf numFmtId="0" fontId="73" fillId="0" borderId="44" xfId="0" applyFont="1" applyFill="1" applyBorder="1" applyAlignment="1">
      <alignment vertical="center" wrapText="1"/>
    </xf>
    <xf numFmtId="3" fontId="73" fillId="0" borderId="44" xfId="0" applyNumberFormat="1" applyFont="1" applyFill="1" applyBorder="1" applyAlignment="1">
      <alignment horizontal="right" vertical="center" wrapText="1"/>
    </xf>
    <xf numFmtId="41" fontId="73" fillId="0" borderId="44" xfId="50" applyFont="1" applyFill="1" applyBorder="1" applyAlignment="1">
      <alignment horizontal="right" vertical="center" wrapText="1"/>
    </xf>
    <xf numFmtId="49" fontId="73" fillId="0" borderId="75" xfId="0" applyNumberFormat="1" applyFont="1" applyFill="1" applyBorder="1" applyAlignment="1">
      <alignment horizontal="justify" vertical="center" wrapText="1"/>
    </xf>
    <xf numFmtId="3" fontId="73" fillId="0" borderId="37" xfId="0" applyNumberFormat="1" applyFont="1" applyFill="1" applyBorder="1" applyAlignment="1">
      <alignment horizontal="right" vertical="center" wrapText="1"/>
    </xf>
    <xf numFmtId="0" fontId="73" fillId="0" borderId="56" xfId="0" applyFont="1" applyFill="1" applyBorder="1" applyAlignment="1" quotePrefix="1">
      <alignment vertical="center"/>
    </xf>
    <xf numFmtId="0" fontId="73" fillId="0" borderId="76" xfId="0" applyFont="1" applyFill="1" applyBorder="1" applyAlignment="1">
      <alignment vertical="center" wrapText="1"/>
    </xf>
    <xf numFmtId="0" fontId="73" fillId="0" borderId="76" xfId="0" applyFont="1" applyFill="1" applyBorder="1" applyAlignment="1">
      <alignment horizontal="justify" vertical="center" wrapText="1"/>
    </xf>
    <xf numFmtId="41" fontId="73" fillId="0" borderId="77" xfId="50" applyFont="1" applyFill="1" applyBorder="1" applyAlignment="1">
      <alignment horizontal="right" vertical="center" wrapText="1"/>
    </xf>
    <xf numFmtId="41" fontId="73" fillId="0" borderId="78" xfId="50" applyFont="1" applyFill="1" applyBorder="1" applyAlignment="1">
      <alignment horizontal="right" vertical="center" wrapText="1"/>
    </xf>
    <xf numFmtId="49" fontId="73" fillId="0" borderId="79" xfId="0" applyNumberFormat="1" applyFont="1" applyFill="1" applyBorder="1" applyAlignment="1">
      <alignment horizontal="justify" vertical="center" wrapText="1"/>
    </xf>
    <xf numFmtId="41" fontId="73" fillId="0" borderId="76" xfId="50" applyFont="1" applyFill="1" applyBorder="1" applyAlignment="1">
      <alignment horizontal="right" vertical="center" wrapText="1"/>
    </xf>
    <xf numFmtId="0" fontId="73" fillId="0" borderId="76" xfId="0" applyFont="1" applyFill="1" applyBorder="1" applyAlignment="1">
      <alignment horizontal="right" vertical="center" wrapText="1"/>
    </xf>
    <xf numFmtId="0" fontId="73" fillId="0" borderId="68" xfId="0" applyFont="1" applyFill="1" applyBorder="1" applyAlignment="1">
      <alignment vertical="center" wrapText="1"/>
    </xf>
    <xf numFmtId="0" fontId="73" fillId="0" borderId="52" xfId="0" applyFont="1" applyFill="1" applyBorder="1" applyAlignment="1">
      <alignment vertical="center" wrapText="1"/>
    </xf>
    <xf numFmtId="0" fontId="70" fillId="0" borderId="80" xfId="0" applyFont="1" applyFill="1" applyBorder="1" applyAlignment="1">
      <alignment vertical="center"/>
    </xf>
    <xf numFmtId="0" fontId="70" fillId="0" borderId="81" xfId="0" applyFont="1" applyFill="1" applyBorder="1" applyAlignment="1">
      <alignment vertical="center"/>
    </xf>
    <xf numFmtId="0" fontId="70" fillId="0" borderId="22" xfId="0" applyFont="1" applyFill="1" applyBorder="1" applyAlignment="1">
      <alignment vertical="center"/>
    </xf>
    <xf numFmtId="3" fontId="73" fillId="0" borderId="81" xfId="0" applyNumberFormat="1" applyFont="1" applyFill="1" applyBorder="1" applyAlignment="1">
      <alignment horizontal="right" vertical="center"/>
    </xf>
    <xf numFmtId="0" fontId="13" fillId="0" borderId="0" xfId="69" applyFont="1" applyAlignment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215" fontId="2" fillId="0" borderId="0" xfId="51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0" xfId="69" applyFont="1" applyAlignment="1">
      <alignment horizontal="center" vertical="center"/>
      <protection/>
    </xf>
    <xf numFmtId="0" fontId="9" fillId="0" borderId="0" xfId="69" applyFont="1" applyAlignment="1">
      <alignment horizontal="center" vertical="center"/>
      <protection/>
    </xf>
    <xf numFmtId="41" fontId="11" fillId="0" borderId="0" xfId="50" applyFont="1" applyAlignment="1">
      <alignment horizontal="center" vertical="center" shrinkToFit="1"/>
    </xf>
    <xf numFmtId="185" fontId="21" fillId="0" borderId="0" xfId="67" applyNumberFormat="1" applyFont="1" applyAlignment="1">
      <alignment horizontal="center" vertical="center"/>
      <protection/>
    </xf>
    <xf numFmtId="185" fontId="22" fillId="0" borderId="82" xfId="67" applyNumberFormat="1" applyFont="1" applyBorder="1" applyAlignment="1">
      <alignment horizontal="center" vertical="center" shrinkToFit="1"/>
      <protection/>
    </xf>
    <xf numFmtId="185" fontId="22" fillId="0" borderId="83" xfId="67" applyNumberFormat="1" applyFont="1" applyBorder="1" applyAlignment="1">
      <alignment horizontal="center" vertical="center" shrinkToFit="1"/>
      <protection/>
    </xf>
    <xf numFmtId="185" fontId="22" fillId="0" borderId="84" xfId="67" applyNumberFormat="1" applyFont="1" applyBorder="1" applyAlignment="1">
      <alignment horizontal="center" vertical="center" shrinkToFit="1"/>
      <protection/>
    </xf>
    <xf numFmtId="0" fontId="68" fillId="2" borderId="36" xfId="0" applyFont="1" applyFill="1" applyBorder="1" applyAlignment="1">
      <alignment horizontal="justify" vertical="center" wrapText="1"/>
    </xf>
    <xf numFmtId="0" fontId="68" fillId="2" borderId="85" xfId="0" applyFont="1" applyFill="1" applyBorder="1" applyAlignment="1">
      <alignment horizontal="justify" vertical="center" wrapText="1"/>
    </xf>
    <xf numFmtId="0" fontId="68" fillId="0" borderId="34" xfId="0" applyFont="1" applyBorder="1" applyAlignment="1">
      <alignment horizontal="justify" vertical="center" wrapText="1"/>
    </xf>
    <xf numFmtId="0" fontId="68" fillId="2" borderId="86" xfId="0" applyFont="1" applyFill="1" applyBorder="1" applyAlignment="1">
      <alignment horizontal="justify" vertical="center" wrapText="1"/>
    </xf>
    <xf numFmtId="0" fontId="68" fillId="2" borderId="87" xfId="0" applyFont="1" applyFill="1" applyBorder="1" applyAlignment="1">
      <alignment horizontal="justify" vertical="center" wrapText="1"/>
    </xf>
    <xf numFmtId="0" fontId="68" fillId="0" borderId="28" xfId="0" applyFont="1" applyBorder="1" applyAlignment="1">
      <alignment horizontal="justify" vertical="center" wrapText="1"/>
    </xf>
    <xf numFmtId="0" fontId="65" fillId="0" borderId="0" xfId="0" applyFont="1" applyAlignment="1">
      <alignment horizontal="center" vertical="center"/>
    </xf>
    <xf numFmtId="0" fontId="67" fillId="33" borderId="40" xfId="0" applyFont="1" applyFill="1" applyBorder="1" applyAlignment="1">
      <alignment horizontal="center" vertical="center" wrapText="1"/>
    </xf>
    <xf numFmtId="0" fontId="67" fillId="33" borderId="85" xfId="0" applyFont="1" applyFill="1" applyBorder="1" applyAlignment="1">
      <alignment horizontal="center" vertical="center" wrapText="1"/>
    </xf>
    <xf numFmtId="0" fontId="67" fillId="33" borderId="66" xfId="0" applyFont="1" applyFill="1" applyBorder="1" applyAlignment="1">
      <alignment horizontal="center" vertical="center" wrapText="1"/>
    </xf>
    <xf numFmtId="0" fontId="67" fillId="33" borderId="28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67" fillId="5" borderId="88" xfId="0" applyFont="1" applyFill="1" applyBorder="1" applyAlignment="1">
      <alignment horizontal="justify" vertical="center" wrapText="1"/>
    </xf>
    <xf numFmtId="0" fontId="67" fillId="5" borderId="89" xfId="0" applyFont="1" applyFill="1" applyBorder="1" applyAlignment="1">
      <alignment horizontal="justify" vertical="center" wrapText="1"/>
    </xf>
    <xf numFmtId="3" fontId="75" fillId="0" borderId="66" xfId="0" applyNumberFormat="1" applyFont="1" applyBorder="1" applyAlignment="1">
      <alignment horizontal="right" vertical="center" wrapText="1"/>
    </xf>
    <xf numFmtId="3" fontId="75" fillId="0" borderId="67" xfId="0" applyNumberFormat="1" applyFont="1" applyBorder="1" applyAlignment="1">
      <alignment horizontal="right" vertical="center" wrapText="1"/>
    </xf>
    <xf numFmtId="41" fontId="75" fillId="0" borderId="28" xfId="50" applyFont="1" applyBorder="1" applyAlignment="1">
      <alignment horizontal="right" vertical="center" wrapText="1"/>
    </xf>
    <xf numFmtId="41" fontId="75" fillId="0" borderId="35" xfId="50" applyFont="1" applyBorder="1" applyAlignment="1">
      <alignment horizontal="right" vertical="center" wrapText="1"/>
    </xf>
    <xf numFmtId="0" fontId="67" fillId="5" borderId="36" xfId="0" applyFont="1" applyFill="1" applyBorder="1" applyAlignment="1">
      <alignment horizontal="justify" vertical="center" wrapText="1"/>
    </xf>
    <xf numFmtId="0" fontId="67" fillId="5" borderId="86" xfId="0" applyFont="1" applyFill="1" applyBorder="1" applyAlignment="1">
      <alignment horizontal="justify" vertical="center" wrapText="1"/>
    </xf>
    <xf numFmtId="0" fontId="68" fillId="0" borderId="40" xfId="0" applyFont="1" applyBorder="1" applyAlignment="1">
      <alignment horizontal="justify" vertical="center" wrapText="1"/>
    </xf>
    <xf numFmtId="0" fontId="68" fillId="0" borderId="42" xfId="0" applyFont="1" applyBorder="1" applyAlignment="1">
      <alignment horizontal="justify" vertical="center" wrapText="1"/>
    </xf>
    <xf numFmtId="41" fontId="75" fillId="0" borderId="65" xfId="50" applyFont="1" applyBorder="1" applyAlignment="1">
      <alignment horizontal="right" vertical="center" wrapText="1"/>
    </xf>
    <xf numFmtId="41" fontId="75" fillId="0" borderId="55" xfId="50" applyFont="1" applyBorder="1" applyAlignment="1">
      <alignment horizontal="right" vertical="center" wrapText="1"/>
    </xf>
    <xf numFmtId="0" fontId="68" fillId="0" borderId="40" xfId="0" applyFont="1" applyBorder="1" applyAlignment="1">
      <alignment horizontal="left" vertical="center" wrapText="1"/>
    </xf>
    <xf numFmtId="0" fontId="68" fillId="0" borderId="42" xfId="0" applyFont="1" applyBorder="1" applyAlignment="1">
      <alignment horizontal="left" vertical="center" wrapText="1"/>
    </xf>
    <xf numFmtId="0" fontId="68" fillId="0" borderId="35" xfId="0" applyFont="1" applyBorder="1" applyAlignment="1">
      <alignment horizontal="justify" vertical="center" wrapText="1"/>
    </xf>
    <xf numFmtId="0" fontId="68" fillId="0" borderId="40" xfId="0" applyFont="1" applyBorder="1" applyAlignment="1">
      <alignment horizontal="left" vertical="center"/>
    </xf>
    <xf numFmtId="0" fontId="68" fillId="0" borderId="33" xfId="0" applyFont="1" applyBorder="1" applyAlignment="1">
      <alignment horizontal="left" vertical="center"/>
    </xf>
    <xf numFmtId="0" fontId="68" fillId="0" borderId="42" xfId="0" applyFont="1" applyBorder="1" applyAlignment="1">
      <alignment horizontal="left" vertical="center"/>
    </xf>
    <xf numFmtId="0" fontId="68" fillId="0" borderId="33" xfId="0" applyFont="1" applyBorder="1" applyAlignment="1">
      <alignment horizontal="justify" vertical="center" wrapText="1"/>
    </xf>
    <xf numFmtId="0" fontId="68" fillId="0" borderId="33" xfId="0" applyFont="1" applyBorder="1" applyAlignment="1">
      <alignment horizontal="left" vertical="center" wrapText="1"/>
    </xf>
    <xf numFmtId="0" fontId="67" fillId="35" borderId="88" xfId="0" applyFont="1" applyFill="1" applyBorder="1" applyAlignment="1">
      <alignment horizontal="center" vertical="center" wrapText="1"/>
    </xf>
    <xf numFmtId="0" fontId="67" fillId="35" borderId="89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2" fillId="36" borderId="38" xfId="0" applyFont="1" applyFill="1" applyBorder="1" applyAlignment="1">
      <alignment horizontal="center" vertical="center" wrapText="1"/>
    </xf>
    <xf numFmtId="0" fontId="72" fillId="36" borderId="81" xfId="0" applyFont="1" applyFill="1" applyBorder="1" applyAlignment="1">
      <alignment horizontal="center" vertical="center" wrapText="1"/>
    </xf>
    <xf numFmtId="0" fontId="72" fillId="36" borderId="90" xfId="0" applyFont="1" applyFill="1" applyBorder="1" applyAlignment="1">
      <alignment horizontal="center" vertical="center" wrapText="1"/>
    </xf>
    <xf numFmtId="49" fontId="72" fillId="36" borderId="75" xfId="0" applyNumberFormat="1" applyFont="1" applyFill="1" applyBorder="1" applyAlignment="1">
      <alignment horizontal="center" vertical="center" wrapText="1"/>
    </xf>
    <xf numFmtId="49" fontId="72" fillId="36" borderId="91" xfId="0" applyNumberFormat="1" applyFont="1" applyFill="1" applyBorder="1" applyAlignment="1">
      <alignment horizontal="center" vertical="center" wrapText="1"/>
    </xf>
    <xf numFmtId="0" fontId="72" fillId="37" borderId="59" xfId="0" applyFont="1" applyFill="1" applyBorder="1" applyAlignment="1">
      <alignment horizontal="justify" vertical="center" wrapText="1"/>
    </xf>
    <xf numFmtId="0" fontId="72" fillId="37" borderId="87" xfId="0" applyFont="1" applyFill="1" applyBorder="1" applyAlignment="1">
      <alignment horizontal="justify" vertical="center" wrapText="1"/>
    </xf>
    <xf numFmtId="0" fontId="72" fillId="37" borderId="67" xfId="0" applyFont="1" applyFill="1" applyBorder="1" applyAlignment="1">
      <alignment horizontal="justify" vertical="center" wrapText="1"/>
    </xf>
    <xf numFmtId="0" fontId="73" fillId="38" borderId="36" xfId="0" applyFont="1" applyFill="1" applyBorder="1" applyAlignment="1">
      <alignment horizontal="justify" vertical="center" wrapText="1"/>
    </xf>
    <xf numFmtId="0" fontId="73" fillId="38" borderId="57" xfId="0" applyFont="1" applyFill="1" applyBorder="1" applyAlignment="1">
      <alignment horizontal="justify" vertical="center" wrapText="1"/>
    </xf>
    <xf numFmtId="0" fontId="73" fillId="0" borderId="28" xfId="0" applyFont="1" applyFill="1" applyBorder="1" applyAlignment="1">
      <alignment horizontal="justify" vertical="center" wrapText="1"/>
    </xf>
    <xf numFmtId="0" fontId="73" fillId="0" borderId="34" xfId="0" applyFont="1" applyFill="1" applyBorder="1" applyAlignment="1">
      <alignment horizontal="justify" vertical="center" wrapText="1"/>
    </xf>
    <xf numFmtId="0" fontId="73" fillId="0" borderId="35" xfId="0" applyFont="1" applyFill="1" applyBorder="1" applyAlignment="1">
      <alignment horizontal="justify" vertical="center" wrapText="1"/>
    </xf>
    <xf numFmtId="41" fontId="73" fillId="0" borderId="28" xfId="50" applyFont="1" applyFill="1" applyBorder="1" applyAlignment="1">
      <alignment horizontal="right" vertical="center" wrapText="1"/>
    </xf>
    <xf numFmtId="41" fontId="73" fillId="0" borderId="35" xfId="50" applyFont="1" applyFill="1" applyBorder="1" applyAlignment="1">
      <alignment horizontal="right" vertical="center" wrapText="1"/>
    </xf>
    <xf numFmtId="0" fontId="73" fillId="0" borderId="44" xfId="0" applyFont="1" applyFill="1" applyBorder="1" applyAlignment="1">
      <alignment horizontal="justify" vertical="center" wrapText="1"/>
    </xf>
    <xf numFmtId="0" fontId="73" fillId="0" borderId="37" xfId="0" applyFont="1" applyFill="1" applyBorder="1" applyAlignment="1">
      <alignment horizontal="justify" vertical="center" wrapText="1"/>
    </xf>
    <xf numFmtId="0" fontId="73" fillId="0" borderId="28" xfId="0" applyFont="1" applyFill="1" applyBorder="1" applyAlignment="1">
      <alignment horizontal="left" vertical="center" wrapText="1"/>
    </xf>
    <xf numFmtId="0" fontId="73" fillId="0" borderId="34" xfId="0" applyFont="1" applyFill="1" applyBorder="1" applyAlignment="1">
      <alignment horizontal="left" vertical="center" wrapText="1"/>
    </xf>
    <xf numFmtId="0" fontId="73" fillId="0" borderId="35" xfId="0" applyFont="1" applyFill="1" applyBorder="1" applyAlignment="1">
      <alignment horizontal="left" vertical="center" wrapText="1"/>
    </xf>
    <xf numFmtId="41" fontId="73" fillId="0" borderId="44" xfId="50" applyFont="1" applyFill="1" applyBorder="1" applyAlignment="1">
      <alignment horizontal="right" vertical="center" wrapText="1"/>
    </xf>
    <xf numFmtId="41" fontId="73" fillId="0" borderId="37" xfId="50" applyFont="1" applyFill="1" applyBorder="1" applyAlignment="1">
      <alignment horizontal="right" vertical="center" wrapText="1"/>
    </xf>
    <xf numFmtId="0" fontId="73" fillId="38" borderId="42" xfId="0" applyFont="1" applyFill="1" applyBorder="1" applyAlignment="1">
      <alignment horizontal="justify" vertical="center" wrapText="1"/>
    </xf>
    <xf numFmtId="0" fontId="73" fillId="38" borderId="67" xfId="0" applyFont="1" applyFill="1" applyBorder="1" applyAlignment="1">
      <alignment horizontal="justify" vertical="center" wrapText="1"/>
    </xf>
    <xf numFmtId="0" fontId="72" fillId="37" borderId="92" xfId="0" applyFont="1" applyFill="1" applyBorder="1" applyAlignment="1">
      <alignment horizontal="justify" vertical="center" wrapText="1"/>
    </xf>
    <xf numFmtId="0" fontId="72" fillId="37" borderId="86" xfId="0" applyFont="1" applyFill="1" applyBorder="1" applyAlignment="1">
      <alignment horizontal="justify" vertical="center" wrapText="1"/>
    </xf>
    <xf numFmtId="0" fontId="72" fillId="37" borderId="57" xfId="0" applyFont="1" applyFill="1" applyBorder="1" applyAlignment="1">
      <alignment horizontal="justify" vertical="center" wrapText="1"/>
    </xf>
    <xf numFmtId="0" fontId="73" fillId="0" borderId="47" xfId="0" applyFont="1" applyFill="1" applyBorder="1" applyAlignment="1">
      <alignment horizontal="justify" vertical="center" wrapText="1"/>
    </xf>
    <xf numFmtId="0" fontId="73" fillId="0" borderId="49" xfId="0" applyFont="1" applyFill="1" applyBorder="1" applyAlignment="1">
      <alignment horizontal="justify" vertical="center" wrapText="1"/>
    </xf>
    <xf numFmtId="0" fontId="73" fillId="0" borderId="44" xfId="0" applyFont="1" applyFill="1" applyBorder="1" applyAlignment="1">
      <alignment horizontal="left" vertical="center" wrapText="1"/>
    </xf>
    <xf numFmtId="0" fontId="73" fillId="0" borderId="47" xfId="0" applyFont="1" applyFill="1" applyBorder="1" applyAlignment="1">
      <alignment vertical="center" wrapText="1"/>
    </xf>
    <xf numFmtId="0" fontId="73" fillId="0" borderId="54" xfId="0" applyFont="1" applyFill="1" applyBorder="1" applyAlignment="1">
      <alignment vertical="center" wrapText="1"/>
    </xf>
    <xf numFmtId="0" fontId="73" fillId="0" borderId="54" xfId="0" applyFont="1" applyFill="1" applyBorder="1" applyAlignment="1">
      <alignment horizontal="justify" vertical="center" wrapText="1"/>
    </xf>
    <xf numFmtId="0" fontId="73" fillId="0" borderId="47" xfId="0" applyFont="1" applyFill="1" applyBorder="1" applyAlignment="1">
      <alignment horizontal="left" vertical="center" wrapText="1"/>
    </xf>
    <xf numFmtId="0" fontId="73" fillId="0" borderId="49" xfId="0" applyFont="1" applyFill="1" applyBorder="1" applyAlignment="1">
      <alignment horizontal="left" vertical="center" wrapText="1"/>
    </xf>
    <xf numFmtId="0" fontId="73" fillId="0" borderId="54" xfId="0" applyFont="1" applyFill="1" applyBorder="1" applyAlignment="1">
      <alignment horizontal="left" vertical="center" wrapText="1"/>
    </xf>
    <xf numFmtId="0" fontId="72" fillId="40" borderId="39" xfId="0" applyFont="1" applyFill="1" applyBorder="1" applyAlignment="1">
      <alignment horizontal="center" vertical="center" wrapText="1"/>
    </xf>
    <xf numFmtId="0" fontId="72" fillId="40" borderId="80" xfId="0" applyFont="1" applyFill="1" applyBorder="1" applyAlignment="1">
      <alignment horizontal="center" vertical="center" wrapText="1"/>
    </xf>
    <xf numFmtId="0" fontId="72" fillId="40" borderId="69" xfId="0" applyFont="1" applyFill="1" applyBorder="1" applyAlignment="1">
      <alignment horizontal="center" vertical="center" wrapText="1"/>
    </xf>
    <xf numFmtId="0" fontId="73" fillId="0" borderId="73" xfId="0" applyFont="1" applyFill="1" applyBorder="1" applyAlignment="1">
      <alignment horizontal="justify" vertical="center" wrapTex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urrency1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백분율 2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임직원" xfId="63"/>
    <cellStyle name="콤마_임직원" xfId="64"/>
    <cellStyle name="Currency" xfId="65"/>
    <cellStyle name="Currency [0]" xfId="66"/>
    <cellStyle name="표준 2" xfId="67"/>
    <cellStyle name="표준_2001년예산_여천고" xfId="68"/>
    <cellStyle name="표준_진상회계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"/>
  <cols>
    <col min="1" max="16384" width="11.421875" style="2" customWidth="1"/>
  </cols>
  <sheetData>
    <row r="1" ht="16.5" customHeight="1"/>
    <row r="2" ht="16.5" customHeight="1"/>
    <row r="3" ht="9.75" customHeight="1"/>
    <row r="4" spans="1:2" ht="24" customHeight="1">
      <c r="A4" s="3" t="s">
        <v>51</v>
      </c>
      <c r="B4" s="4"/>
    </row>
    <row r="5" spans="1:2" ht="16.5" customHeight="1">
      <c r="A5" s="5"/>
      <c r="B5" s="5"/>
    </row>
    <row r="6" ht="16.5" customHeight="1">
      <c r="C6" s="6"/>
    </row>
    <row r="7" ht="16.5" customHeight="1"/>
    <row r="9" spans="1:8" ht="46.5" customHeight="1">
      <c r="A9" s="13" t="s">
        <v>10</v>
      </c>
      <c r="B9" s="7"/>
      <c r="C9" s="7"/>
      <c r="D9" s="7"/>
      <c r="E9" s="7"/>
      <c r="F9" s="7"/>
      <c r="G9" s="7"/>
      <c r="H9" s="7"/>
    </row>
    <row r="10" spans="1:8" ht="25.5">
      <c r="A10" s="7"/>
      <c r="B10" s="7"/>
      <c r="C10" s="7"/>
      <c r="D10" s="7"/>
      <c r="E10" s="7"/>
      <c r="F10" s="7"/>
      <c r="G10" s="7"/>
      <c r="H10" s="7"/>
    </row>
    <row r="11" spans="1:8" ht="25.5">
      <c r="A11" s="7"/>
      <c r="B11" s="7"/>
      <c r="C11" s="7"/>
      <c r="D11" s="7"/>
      <c r="E11" s="7"/>
      <c r="F11" s="7"/>
      <c r="G11" s="7"/>
      <c r="H11" s="7"/>
    </row>
    <row r="12" spans="1:8" ht="25.5">
      <c r="A12" s="7"/>
      <c r="B12" s="7"/>
      <c r="C12" s="7"/>
      <c r="D12" s="7"/>
      <c r="E12" s="7"/>
      <c r="F12" s="7"/>
      <c r="G12" s="7"/>
      <c r="H12" s="7"/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spans="1:8" s="8" customFormat="1" ht="41.25" customHeight="1">
      <c r="A25" s="264" t="s">
        <v>9</v>
      </c>
      <c r="B25" s="264"/>
      <c r="C25" s="264"/>
      <c r="D25" s="264"/>
      <c r="E25" s="264"/>
      <c r="F25" s="264"/>
      <c r="G25" s="264"/>
      <c r="H25" s="264"/>
    </row>
    <row r="26" spans="1:7" ht="23.25" customHeight="1">
      <c r="A26" s="7"/>
      <c r="B26" s="7"/>
      <c r="C26" s="7"/>
      <c r="D26" s="7"/>
      <c r="E26" s="7"/>
      <c r="F26" s="7"/>
      <c r="G26" s="7"/>
    </row>
    <row r="27" spans="1:7" ht="23.25" customHeight="1">
      <c r="A27" s="9"/>
      <c r="B27" s="9"/>
      <c r="C27" s="9"/>
      <c r="D27" s="9"/>
      <c r="E27" s="9"/>
      <c r="F27" s="9"/>
      <c r="G27" s="9"/>
    </row>
  </sheetData>
  <sheetProtection/>
  <mergeCells count="1">
    <mergeCell ref="A25:H25"/>
  </mergeCells>
  <printOptions/>
  <pageMargins left="0.4330708661417323" right="0.2362204724409449" top="1.2992125984251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SheetLayoutView="100" workbookViewId="0" topLeftCell="A1">
      <selection activeCell="A2" sqref="A2:H2"/>
    </sheetView>
  </sheetViews>
  <sheetFormatPr defaultColWidth="11.421875" defaultRowHeight="12"/>
  <cols>
    <col min="1" max="1" width="17.421875" style="2" customWidth="1"/>
    <col min="2" max="2" width="17.140625" style="2" customWidth="1"/>
    <col min="3" max="3" width="3.140625" style="2" customWidth="1"/>
    <col min="4" max="16384" width="11.421875" style="2" customWidth="1"/>
  </cols>
  <sheetData>
    <row r="1" ht="23.25" customHeight="1"/>
    <row r="2" spans="1:10" s="44" customFormat="1" ht="24.75" customHeight="1">
      <c r="A2" s="270" t="s">
        <v>8</v>
      </c>
      <c r="B2" s="270"/>
      <c r="C2" s="270"/>
      <c r="D2" s="270"/>
      <c r="E2" s="270"/>
      <c r="F2" s="270"/>
      <c r="G2" s="270"/>
      <c r="H2" s="270"/>
      <c r="I2" s="48"/>
      <c r="J2" s="48"/>
    </row>
    <row r="3" spans="1:10" s="44" customFormat="1" ht="24.7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</row>
    <row r="4" spans="1:10" s="45" customFormat="1" ht="24.75" customHeight="1">
      <c r="A4" s="267" t="s">
        <v>32</v>
      </c>
      <c r="B4" s="267"/>
      <c r="C4" s="267"/>
      <c r="D4" s="267"/>
      <c r="E4" s="267"/>
      <c r="F4" s="267"/>
      <c r="G4" s="267"/>
      <c r="H4" s="267"/>
      <c r="I4" s="267"/>
      <c r="J4" s="267"/>
    </row>
    <row r="5" spans="1:10" s="46" customFormat="1" ht="24.75" customHeight="1">
      <c r="A5" s="265" t="s">
        <v>53</v>
      </c>
      <c r="B5" s="265"/>
      <c r="C5" s="265"/>
      <c r="D5" s="265"/>
      <c r="E5" s="265"/>
      <c r="F5" s="265"/>
      <c r="G5" s="265"/>
      <c r="H5" s="265"/>
      <c r="I5" s="268"/>
      <c r="J5" s="268"/>
    </row>
    <row r="6" spans="1:10" s="46" customFormat="1" ht="24.75" customHeight="1">
      <c r="A6" s="265" t="s">
        <v>33</v>
      </c>
      <c r="B6" s="265"/>
      <c r="C6" s="265"/>
      <c r="D6" s="265"/>
      <c r="E6" s="265"/>
      <c r="F6" s="265"/>
      <c r="G6" s="265"/>
      <c r="H6" s="265"/>
      <c r="I6" s="265"/>
      <c r="J6" s="265"/>
    </row>
    <row r="7" spans="1:10" s="47" customFormat="1" ht="24.7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</row>
    <row r="8" spans="1:10" s="47" customFormat="1" ht="24.75" customHeight="1">
      <c r="A8" s="265" t="s">
        <v>34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 s="47" customFormat="1" ht="24.75" customHeight="1">
      <c r="A9" s="265" t="s">
        <v>35</v>
      </c>
      <c r="B9" s="265"/>
      <c r="C9" s="265"/>
      <c r="D9" s="265"/>
      <c r="E9" s="265"/>
      <c r="F9" s="265"/>
      <c r="G9" s="265"/>
      <c r="H9" s="265"/>
      <c r="I9" s="265"/>
      <c r="J9" s="265"/>
    </row>
    <row r="10" spans="1:10" s="47" customFormat="1" ht="24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</row>
    <row r="11" spans="1:10" s="47" customFormat="1" ht="24.75" customHeight="1">
      <c r="A11" s="265" t="s">
        <v>36</v>
      </c>
      <c r="B11" s="265"/>
      <c r="C11" s="265"/>
      <c r="D11" s="265"/>
      <c r="E11" s="265"/>
      <c r="F11" s="265"/>
      <c r="G11" s="265"/>
      <c r="H11" s="265"/>
      <c r="I11" s="265"/>
      <c r="J11" s="265"/>
    </row>
    <row r="12" spans="1:10" s="47" customFormat="1" ht="24.75" customHeight="1">
      <c r="A12" s="265" t="s">
        <v>37</v>
      </c>
      <c r="B12" s="265"/>
      <c r="C12" s="265"/>
      <c r="D12" s="265"/>
      <c r="E12" s="265"/>
      <c r="F12" s="265"/>
      <c r="G12" s="265"/>
      <c r="H12" s="265"/>
      <c r="I12" s="265"/>
      <c r="J12" s="265"/>
    </row>
    <row r="13" spans="1:10" s="47" customFormat="1" ht="24.75" customHeight="1">
      <c r="A13" s="265" t="s">
        <v>38</v>
      </c>
      <c r="B13" s="265"/>
      <c r="C13" s="265"/>
      <c r="D13" s="265"/>
      <c r="E13" s="265"/>
      <c r="F13" s="265"/>
      <c r="G13" s="265"/>
      <c r="H13" s="265"/>
      <c r="I13" s="265"/>
      <c r="J13" s="265"/>
    </row>
    <row r="14" spans="1:10" s="47" customFormat="1" ht="24.75" customHeight="1">
      <c r="A14" s="265" t="s">
        <v>39</v>
      </c>
      <c r="B14" s="265"/>
      <c r="C14" s="265"/>
      <c r="D14" s="265"/>
      <c r="E14" s="265"/>
      <c r="F14" s="265"/>
      <c r="G14" s="265"/>
      <c r="H14" s="265"/>
      <c r="I14" s="265"/>
      <c r="J14" s="265"/>
    </row>
    <row r="15" spans="1:10" s="47" customFormat="1" ht="24.75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</row>
    <row r="16" spans="1:10" s="47" customFormat="1" ht="24.75" customHeight="1">
      <c r="A16" s="265" t="s">
        <v>40</v>
      </c>
      <c r="B16" s="265"/>
      <c r="C16" s="265"/>
      <c r="D16" s="265"/>
      <c r="E16" s="265"/>
      <c r="F16" s="265"/>
      <c r="G16" s="265"/>
      <c r="H16" s="265"/>
      <c r="I16" s="265"/>
      <c r="J16" s="265"/>
    </row>
    <row r="17" spans="1:10" s="47" customFormat="1" ht="24.75" customHeight="1">
      <c r="A17" s="265" t="s">
        <v>41</v>
      </c>
      <c r="B17" s="265"/>
      <c r="C17" s="265"/>
      <c r="D17" s="265"/>
      <c r="E17" s="265"/>
      <c r="F17" s="265"/>
      <c r="G17" s="265"/>
      <c r="H17" s="265"/>
      <c r="I17" s="265"/>
      <c r="J17" s="265"/>
    </row>
    <row r="18" spans="1:10" s="47" customFormat="1" ht="24.75" customHeight="1">
      <c r="A18" s="265" t="s">
        <v>42</v>
      </c>
      <c r="B18" s="265"/>
      <c r="C18" s="265"/>
      <c r="D18" s="265"/>
      <c r="E18" s="265"/>
      <c r="F18" s="265"/>
      <c r="G18" s="265"/>
      <c r="H18" s="265"/>
      <c r="I18" s="265"/>
      <c r="J18" s="265"/>
    </row>
    <row r="19" spans="1:10" s="47" customFormat="1" ht="24.75" customHeight="1">
      <c r="A19" s="265" t="s">
        <v>43</v>
      </c>
      <c r="B19" s="265"/>
      <c r="C19" s="265"/>
      <c r="D19" s="265"/>
      <c r="E19" s="265"/>
      <c r="F19" s="265"/>
      <c r="G19" s="265"/>
      <c r="H19" s="265"/>
      <c r="I19" s="265"/>
      <c r="J19" s="265"/>
    </row>
    <row r="20" spans="1:10" s="47" customFormat="1" ht="24.75" customHeight="1">
      <c r="A20" s="265" t="s">
        <v>44</v>
      </c>
      <c r="B20" s="265"/>
      <c r="C20" s="265"/>
      <c r="D20" s="265"/>
      <c r="E20" s="265"/>
      <c r="F20" s="265"/>
      <c r="G20" s="265"/>
      <c r="H20" s="265"/>
      <c r="I20" s="265"/>
      <c r="J20" s="265"/>
    </row>
    <row r="21" spans="1:10" s="47" customFormat="1" ht="24.75" customHeight="1">
      <c r="A21" s="265" t="s">
        <v>45</v>
      </c>
      <c r="B21" s="265"/>
      <c r="C21" s="265"/>
      <c r="D21" s="265"/>
      <c r="E21" s="265"/>
      <c r="F21" s="265"/>
      <c r="G21" s="265"/>
      <c r="H21" s="265"/>
      <c r="I21" s="265"/>
      <c r="J21" s="265"/>
    </row>
    <row r="22" spans="1:10" s="47" customFormat="1" ht="24.75" customHeight="1">
      <c r="A22" s="265" t="s">
        <v>46</v>
      </c>
      <c r="B22" s="265"/>
      <c r="C22" s="265"/>
      <c r="D22" s="265"/>
      <c r="E22" s="265"/>
      <c r="F22" s="265"/>
      <c r="G22" s="265"/>
      <c r="H22" s="265"/>
      <c r="I22" s="265"/>
      <c r="J22" s="265"/>
    </row>
    <row r="23" spans="1:10" s="47" customFormat="1" ht="24.75" customHeight="1">
      <c r="A23" s="265" t="s">
        <v>47</v>
      </c>
      <c r="B23" s="265"/>
      <c r="C23" s="265"/>
      <c r="D23" s="265"/>
      <c r="E23" s="265"/>
      <c r="F23" s="265"/>
      <c r="G23" s="265"/>
      <c r="H23" s="265"/>
      <c r="I23" s="265"/>
      <c r="J23" s="265"/>
    </row>
    <row r="24" spans="1:10" s="47" customFormat="1" ht="24.75" customHeight="1">
      <c r="A24" s="265" t="s">
        <v>48</v>
      </c>
      <c r="B24" s="265"/>
      <c r="C24" s="265"/>
      <c r="D24" s="265"/>
      <c r="E24" s="265"/>
      <c r="F24" s="265"/>
      <c r="G24" s="265"/>
      <c r="H24" s="265"/>
      <c r="I24" s="265"/>
      <c r="J24" s="265"/>
    </row>
    <row r="25" spans="1:10" s="47" customFormat="1" ht="24.75" customHeight="1">
      <c r="A25" s="265" t="s">
        <v>49</v>
      </c>
      <c r="B25" s="265"/>
      <c r="C25" s="265"/>
      <c r="D25" s="265"/>
      <c r="E25" s="265"/>
      <c r="F25" s="265"/>
      <c r="G25" s="265"/>
      <c r="H25" s="265"/>
      <c r="I25" s="265"/>
      <c r="J25" s="265"/>
    </row>
    <row r="26" spans="1:10" s="47" customFormat="1" ht="24.75" customHeight="1">
      <c r="A26" s="265" t="s">
        <v>50</v>
      </c>
      <c r="B26" s="265"/>
      <c r="C26" s="265"/>
      <c r="D26" s="265"/>
      <c r="E26" s="265"/>
      <c r="F26" s="265"/>
      <c r="G26" s="265"/>
      <c r="H26" s="265"/>
      <c r="I26" s="265"/>
      <c r="J26" s="265"/>
    </row>
  </sheetData>
  <sheetProtection/>
  <mergeCells count="26">
    <mergeCell ref="A2:H2"/>
    <mergeCell ref="A25:J25"/>
    <mergeCell ref="A26:J26"/>
    <mergeCell ref="A19:J19"/>
    <mergeCell ref="A20:J20"/>
    <mergeCell ref="A21:J21"/>
    <mergeCell ref="A22:J22"/>
    <mergeCell ref="A23:J23"/>
    <mergeCell ref="A24:J24"/>
    <mergeCell ref="A13:J13"/>
    <mergeCell ref="A14:J14"/>
    <mergeCell ref="A15:J15"/>
    <mergeCell ref="A16:J16"/>
    <mergeCell ref="A17:J17"/>
    <mergeCell ref="A18:J18"/>
    <mergeCell ref="A7:J7"/>
    <mergeCell ref="A8:J8"/>
    <mergeCell ref="A9:J9"/>
    <mergeCell ref="A10:J10"/>
    <mergeCell ref="A11:J11"/>
    <mergeCell ref="A12:J12"/>
    <mergeCell ref="A3:J3"/>
    <mergeCell ref="A4:J4"/>
    <mergeCell ref="A5:H5"/>
    <mergeCell ref="I5:J5"/>
    <mergeCell ref="A6:J6"/>
  </mergeCells>
  <printOptions/>
  <pageMargins left="0.21875" right="0.19791666666666666" top="1.29921259842519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5"/>
  <sheetViews>
    <sheetView zoomScaleSheetLayoutView="100" zoomScalePageLayoutView="0" workbookViewId="0" topLeftCell="A1">
      <selection activeCell="A8" sqref="A8"/>
    </sheetView>
  </sheetViews>
  <sheetFormatPr defaultColWidth="11.421875" defaultRowHeight="12"/>
  <cols>
    <col min="1" max="3" width="11.421875" style="2" customWidth="1"/>
    <col min="4" max="5" width="13.7109375" style="2" customWidth="1"/>
    <col min="6" max="16384" width="11.421875" style="2" customWidth="1"/>
  </cols>
  <sheetData>
    <row r="1" ht="16.5" customHeight="1"/>
    <row r="2" ht="16.5" customHeight="1"/>
    <row r="3" ht="9.75" customHeight="1"/>
    <row r="4" spans="1:2" ht="24" customHeight="1">
      <c r="A4" s="3"/>
      <c r="B4" s="4"/>
    </row>
    <row r="5" ht="16.5" customHeight="1"/>
    <row r="7" spans="1:8" ht="46.5" customHeight="1">
      <c r="A7" s="271" t="s">
        <v>52</v>
      </c>
      <c r="B7" s="271"/>
      <c r="C7" s="271"/>
      <c r="D7" s="271"/>
      <c r="E7" s="271"/>
      <c r="F7" s="271"/>
      <c r="G7" s="271"/>
      <c r="H7" s="7"/>
    </row>
    <row r="8" spans="1:8" ht="25.5">
      <c r="A8" s="7"/>
      <c r="B8" s="7"/>
      <c r="C8" s="7"/>
      <c r="D8" s="7"/>
      <c r="E8" s="7"/>
      <c r="F8" s="7"/>
      <c r="G8" s="7"/>
      <c r="H8" s="7"/>
    </row>
    <row r="9" spans="1:8" ht="25.5">
      <c r="A9" s="7"/>
      <c r="B9" s="7"/>
      <c r="C9" s="7"/>
      <c r="D9" s="7"/>
      <c r="E9" s="7"/>
      <c r="F9" s="7"/>
      <c r="G9" s="7"/>
      <c r="H9" s="7"/>
    </row>
    <row r="10" spans="1:8" ht="25.5">
      <c r="A10" s="7"/>
      <c r="B10" s="7"/>
      <c r="C10" s="7"/>
      <c r="D10" s="7"/>
      <c r="E10" s="7"/>
      <c r="F10" s="7"/>
      <c r="G10" s="7"/>
      <c r="H10" s="7"/>
    </row>
    <row r="11" spans="1:8" ht="25.5">
      <c r="A11" s="7"/>
      <c r="B11" s="7"/>
      <c r="C11" s="7"/>
      <c r="D11" s="7"/>
      <c r="E11" s="7"/>
      <c r="F11" s="7"/>
      <c r="G11" s="7"/>
      <c r="H11" s="7"/>
    </row>
    <row r="12" ht="23.25" customHeight="1"/>
    <row r="13" spans="2:7" ht="30.75" customHeight="1">
      <c r="B13" s="11" t="s">
        <v>5</v>
      </c>
      <c r="C13" s="12" t="s">
        <v>4</v>
      </c>
      <c r="D13" s="273">
        <v>1405337000</v>
      </c>
      <c r="E13" s="273"/>
      <c r="F13" s="11" t="s">
        <v>6</v>
      </c>
      <c r="G13" s="11"/>
    </row>
    <row r="14" spans="2:7" ht="30.75" customHeight="1">
      <c r="B14" s="11" t="s">
        <v>7</v>
      </c>
      <c r="C14" s="12" t="s">
        <v>4</v>
      </c>
      <c r="D14" s="273">
        <v>1405337000</v>
      </c>
      <c r="E14" s="273"/>
      <c r="F14" s="11" t="s">
        <v>6</v>
      </c>
      <c r="G14" s="10"/>
    </row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spans="1:7" ht="23.25" customHeight="1">
      <c r="A21" s="272" t="s">
        <v>3</v>
      </c>
      <c r="B21" s="272"/>
      <c r="C21" s="272"/>
      <c r="D21" s="272"/>
      <c r="E21" s="272"/>
      <c r="F21" s="272"/>
      <c r="G21" s="272"/>
    </row>
    <row r="22" ht="23.25" customHeight="1"/>
    <row r="23" ht="23.25" customHeight="1"/>
    <row r="24" spans="1:3" ht="23.25" customHeight="1">
      <c r="A24" s="7"/>
      <c r="B24" s="7"/>
      <c r="C24" s="7"/>
    </row>
    <row r="25" spans="1:7" ht="23.25" customHeight="1">
      <c r="A25" s="9"/>
      <c r="B25" s="9"/>
      <c r="C25" s="9"/>
      <c r="D25" s="9"/>
      <c r="E25" s="9"/>
      <c r="F25" s="9"/>
      <c r="G25" s="9"/>
    </row>
  </sheetData>
  <sheetProtection/>
  <mergeCells count="4">
    <mergeCell ref="A7:G7"/>
    <mergeCell ref="A21:G21"/>
    <mergeCell ref="D13:E13"/>
    <mergeCell ref="D14:E14"/>
  </mergeCells>
  <printOptions/>
  <pageMargins left="0.58" right="0.75" top="1.31" bottom="1" header="0.5" footer="0.5"/>
  <pageSetup horizontalDpi="600" verticalDpi="600" orientation="portrait" paperSize="9" r:id="rId1"/>
  <headerFooter alignWithMargins="0">
    <oddHeader>&amp;C&amp;P페이지</oddHeader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17.7109375" defaultRowHeight="24" customHeight="1"/>
  <cols>
    <col min="1" max="10" width="11.7109375" style="14" customWidth="1"/>
    <col min="11" max="16384" width="17.7109375" style="14" customWidth="1"/>
  </cols>
  <sheetData>
    <row r="1" spans="1:10" ht="49.5" customHeight="1">
      <c r="A1" s="274" t="s">
        <v>22</v>
      </c>
      <c r="B1" s="274"/>
      <c r="C1" s="274"/>
      <c r="D1" s="274"/>
      <c r="E1" s="274"/>
      <c r="F1" s="274"/>
      <c r="G1" s="274"/>
      <c r="H1" s="274"/>
      <c r="I1" s="274"/>
      <c r="J1" s="274"/>
    </row>
    <row r="2" ht="41.25" customHeight="1"/>
    <row r="3" spans="1:10" ht="27" customHeight="1" thickBot="1">
      <c r="A3" s="15"/>
      <c r="E3" s="16"/>
      <c r="J3" s="16" t="s">
        <v>11</v>
      </c>
    </row>
    <row r="4" spans="1:10" s="22" customFormat="1" ht="27" customHeight="1">
      <c r="A4" s="275" t="s">
        <v>24</v>
      </c>
      <c r="B4" s="276"/>
      <c r="C4" s="276"/>
      <c r="D4" s="276"/>
      <c r="E4" s="277"/>
      <c r="F4" s="275" t="s">
        <v>29</v>
      </c>
      <c r="G4" s="276"/>
      <c r="H4" s="276"/>
      <c r="I4" s="276"/>
      <c r="J4" s="277"/>
    </row>
    <row r="5" spans="1:10" s="27" customFormat="1" ht="27" customHeight="1" thickBot="1">
      <c r="A5" s="23" t="s">
        <v>28</v>
      </c>
      <c r="B5" s="24" t="s">
        <v>25</v>
      </c>
      <c r="C5" s="24" t="s">
        <v>26</v>
      </c>
      <c r="D5" s="24" t="s">
        <v>27</v>
      </c>
      <c r="E5" s="25" t="s">
        <v>23</v>
      </c>
      <c r="F5" s="26" t="s">
        <v>28</v>
      </c>
      <c r="G5" s="24" t="s">
        <v>25</v>
      </c>
      <c r="H5" s="24" t="s">
        <v>26</v>
      </c>
      <c r="I5" s="24" t="s">
        <v>27</v>
      </c>
      <c r="J5" s="25" t="s">
        <v>23</v>
      </c>
    </row>
    <row r="6" spans="1:10" s="32" customFormat="1" ht="27" customHeight="1" thickTop="1">
      <c r="A6" s="28" t="s">
        <v>12</v>
      </c>
      <c r="B6" s="29">
        <v>167656</v>
      </c>
      <c r="C6" s="29">
        <v>161600</v>
      </c>
      <c r="D6" s="29">
        <f aca="true" t="shared" si="0" ref="D6:D11">B6-C6</f>
        <v>6056</v>
      </c>
      <c r="E6" s="30">
        <f aca="true" t="shared" si="1" ref="E6:E11">ROUNDDOWN(B6/$B$12,4)</f>
        <v>0.1192</v>
      </c>
      <c r="F6" s="31" t="s">
        <v>18</v>
      </c>
      <c r="G6" s="29">
        <v>778158</v>
      </c>
      <c r="H6" s="29">
        <v>755380</v>
      </c>
      <c r="I6" s="29">
        <f>G6-H6</f>
        <v>22778</v>
      </c>
      <c r="J6" s="30">
        <f>ROUNDDOWN(G6/$G$12,4)</f>
        <v>0.5537</v>
      </c>
    </row>
    <row r="7" spans="1:10" s="32" customFormat="1" ht="27" customHeight="1">
      <c r="A7" s="33" t="s">
        <v>13</v>
      </c>
      <c r="B7" s="34">
        <v>272594</v>
      </c>
      <c r="C7" s="34">
        <v>278704</v>
      </c>
      <c r="D7" s="34">
        <f t="shared" si="0"/>
        <v>-6110</v>
      </c>
      <c r="E7" s="35">
        <f t="shared" si="1"/>
        <v>0.1939</v>
      </c>
      <c r="F7" s="36" t="s">
        <v>19</v>
      </c>
      <c r="G7" s="34">
        <v>316177</v>
      </c>
      <c r="H7" s="34">
        <v>373097</v>
      </c>
      <c r="I7" s="34">
        <f>G7-H7</f>
        <v>-56920</v>
      </c>
      <c r="J7" s="35">
        <f>ROUNDDOWN(G7/$G$12,4)</f>
        <v>0.2249</v>
      </c>
    </row>
    <row r="8" spans="1:10" s="32" customFormat="1" ht="27" customHeight="1">
      <c r="A8" s="33" t="s">
        <v>14</v>
      </c>
      <c r="B8" s="34">
        <v>652691</v>
      </c>
      <c r="C8" s="34">
        <v>685826</v>
      </c>
      <c r="D8" s="34">
        <f t="shared" si="0"/>
        <v>-33135</v>
      </c>
      <c r="E8" s="35">
        <f t="shared" si="1"/>
        <v>0.4644</v>
      </c>
      <c r="F8" s="36" t="s">
        <v>20</v>
      </c>
      <c r="G8" s="34">
        <v>1066</v>
      </c>
      <c r="H8" s="34">
        <v>1040</v>
      </c>
      <c r="I8" s="34">
        <f>G8-H8</f>
        <v>26</v>
      </c>
      <c r="J8" s="35">
        <f>ROUNDDOWN(G8/$G$12,4)</f>
        <v>0.0007</v>
      </c>
    </row>
    <row r="9" spans="1:10" s="32" customFormat="1" ht="27" customHeight="1">
      <c r="A9" s="33" t="s">
        <v>15</v>
      </c>
      <c r="B9" s="34">
        <v>500</v>
      </c>
      <c r="C9" s="34">
        <v>51</v>
      </c>
      <c r="D9" s="34">
        <f t="shared" si="0"/>
        <v>449</v>
      </c>
      <c r="E9" s="35">
        <f t="shared" si="1"/>
        <v>0.0003</v>
      </c>
      <c r="F9" s="36" t="s">
        <v>21</v>
      </c>
      <c r="G9" s="34">
        <v>0</v>
      </c>
      <c r="H9" s="34">
        <v>0</v>
      </c>
      <c r="I9" s="34">
        <f>G9-H9</f>
        <v>0</v>
      </c>
      <c r="J9" s="35">
        <f>ROUNDDOWN(G9/$G$12,4)</f>
        <v>0</v>
      </c>
    </row>
    <row r="10" spans="1:10" s="32" customFormat="1" ht="27" customHeight="1">
      <c r="A10" s="33" t="s">
        <v>16</v>
      </c>
      <c r="B10" s="34">
        <v>309936</v>
      </c>
      <c r="C10" s="34">
        <v>338590</v>
      </c>
      <c r="D10" s="34">
        <f t="shared" si="0"/>
        <v>-28654</v>
      </c>
      <c r="E10" s="35">
        <f t="shared" si="1"/>
        <v>0.2205</v>
      </c>
      <c r="F10" s="36" t="s">
        <v>16</v>
      </c>
      <c r="G10" s="34">
        <v>309936</v>
      </c>
      <c r="H10" s="34">
        <v>338590</v>
      </c>
      <c r="I10" s="34">
        <f>G10-H10</f>
        <v>-28654</v>
      </c>
      <c r="J10" s="35">
        <f>ROUNDDOWN(G10/$G$12,4)</f>
        <v>0.2205</v>
      </c>
    </row>
    <row r="11" spans="1:10" s="32" customFormat="1" ht="27" customHeight="1" thickBot="1">
      <c r="A11" s="37" t="s">
        <v>17</v>
      </c>
      <c r="B11" s="38">
        <v>1960</v>
      </c>
      <c r="C11" s="38">
        <v>3336</v>
      </c>
      <c r="D11" s="38">
        <f t="shared" si="0"/>
        <v>-1376</v>
      </c>
      <c r="E11" s="39">
        <f t="shared" si="1"/>
        <v>0.0013</v>
      </c>
      <c r="F11" s="36"/>
      <c r="G11" s="34"/>
      <c r="H11" s="34"/>
      <c r="I11" s="34"/>
      <c r="J11" s="35"/>
    </row>
    <row r="12" spans="1:10" s="32" customFormat="1" ht="27" customHeight="1" thickBot="1" thickTop="1">
      <c r="A12" s="40" t="s">
        <v>30</v>
      </c>
      <c r="B12" s="41">
        <f>SUM(B6:B11)</f>
        <v>1405337</v>
      </c>
      <c r="C12" s="41">
        <f>SUM(C6:C11)</f>
        <v>1468107</v>
      </c>
      <c r="D12" s="41">
        <f>SUM(D6:D11)</f>
        <v>-62770</v>
      </c>
      <c r="E12" s="42">
        <f>B12/$B$12</f>
        <v>1</v>
      </c>
      <c r="F12" s="43" t="s">
        <v>31</v>
      </c>
      <c r="G12" s="41">
        <f>SUM(G6:G11)</f>
        <v>1405337</v>
      </c>
      <c r="H12" s="41">
        <f>SUM(H6:H11)</f>
        <v>1468107</v>
      </c>
      <c r="I12" s="41">
        <f>SUM(I6:I11)</f>
        <v>-62770</v>
      </c>
      <c r="J12" s="42">
        <f>G12/$G$12</f>
        <v>1</v>
      </c>
    </row>
    <row r="13" spans="1:10" ht="27" customHeight="1">
      <c r="A13" s="20"/>
      <c r="B13" s="20"/>
      <c r="C13" s="20"/>
      <c r="D13" s="20"/>
      <c r="E13" s="20"/>
      <c r="F13" s="21"/>
      <c r="G13" s="21"/>
      <c r="H13" s="21"/>
      <c r="I13" s="21"/>
      <c r="J13" s="21"/>
    </row>
    <row r="14" spans="1:5" ht="27" customHeight="1">
      <c r="A14" s="15"/>
      <c r="B14" s="19"/>
      <c r="C14" s="19"/>
      <c r="D14" s="19"/>
      <c r="E14" s="16"/>
    </row>
    <row r="15" s="17" customFormat="1" ht="27" customHeight="1"/>
    <row r="16" s="18" customFormat="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sheetProtection/>
  <mergeCells count="3">
    <mergeCell ref="A1:J1"/>
    <mergeCell ref="A4:E4"/>
    <mergeCell ref="F4:J4"/>
  </mergeCells>
  <printOptions horizontalCentered="1"/>
  <pageMargins left="0.35433070866141736" right="0.35433070866141736" top="0.984251968503937" bottom="0.5905511811023623" header="0.5118110236220472" footer="0.31496062992125984"/>
  <pageSetup horizontalDpi="600" verticalDpi="600" orientation="portrait" paperSize="9" scale="78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zoomScale="95" zoomScaleNormal="95" zoomScalePageLayoutView="51" workbookViewId="0" topLeftCell="A1">
      <selection activeCell="A1" sqref="A1:G1"/>
    </sheetView>
  </sheetViews>
  <sheetFormatPr defaultColWidth="10.28125" defaultRowHeight="18" customHeight="1"/>
  <cols>
    <col min="1" max="1" width="9.421875" style="50" customWidth="1"/>
    <col min="2" max="2" width="8.140625" style="50" customWidth="1"/>
    <col min="3" max="3" width="30.00390625" style="50" customWidth="1"/>
    <col min="4" max="4" width="15.57421875" style="51" customWidth="1"/>
    <col min="5" max="5" width="15.00390625" style="50" customWidth="1"/>
    <col min="6" max="6" width="15.7109375" style="51" customWidth="1"/>
    <col min="7" max="7" width="65.28125" style="50" customWidth="1"/>
    <col min="8" max="16384" width="10.28125" style="1" customWidth="1"/>
  </cols>
  <sheetData>
    <row r="1" spans="1:7" ht="29.25" customHeight="1">
      <c r="A1" s="284" t="s">
        <v>54</v>
      </c>
      <c r="B1" s="284"/>
      <c r="C1" s="284"/>
      <c r="D1" s="284"/>
      <c r="E1" s="284"/>
      <c r="F1" s="284"/>
      <c r="G1" s="284"/>
    </row>
    <row r="2" spans="1:7" ht="26.25">
      <c r="A2" s="49"/>
      <c r="G2" s="52" t="s">
        <v>55</v>
      </c>
    </row>
    <row r="3" spans="1:7" ht="26.25" customHeight="1">
      <c r="A3" s="285" t="s">
        <v>56</v>
      </c>
      <c r="B3" s="286"/>
      <c r="C3" s="287"/>
      <c r="D3" s="53" t="s">
        <v>57</v>
      </c>
      <c r="E3" s="54" t="s">
        <v>58</v>
      </c>
      <c r="F3" s="53" t="s">
        <v>59</v>
      </c>
      <c r="G3" s="288" t="s">
        <v>60</v>
      </c>
    </row>
    <row r="4" spans="1:7" ht="26.25" customHeight="1" thickBot="1">
      <c r="A4" s="55" t="s">
        <v>0</v>
      </c>
      <c r="B4" s="55" t="s">
        <v>1</v>
      </c>
      <c r="C4" s="55" t="s">
        <v>2</v>
      </c>
      <c r="D4" s="89" t="s">
        <v>61</v>
      </c>
      <c r="E4" s="56" t="s">
        <v>62</v>
      </c>
      <c r="F4" s="57" t="s">
        <v>63</v>
      </c>
      <c r="G4" s="289"/>
    </row>
    <row r="5" spans="1:7" ht="41.25" customHeight="1" thickTop="1">
      <c r="A5" s="290" t="s">
        <v>64</v>
      </c>
      <c r="B5" s="291"/>
      <c r="C5" s="291"/>
      <c r="D5" s="187">
        <f>D6+D9+D11+D15+D19</f>
        <v>652691</v>
      </c>
      <c r="E5" s="188">
        <f>E6+E9+E11+E15+E19</f>
        <v>685826</v>
      </c>
      <c r="F5" s="189">
        <f>F6+F9+F11+F15+F19</f>
        <v>-33135</v>
      </c>
      <c r="G5" s="58" t="s">
        <v>65</v>
      </c>
    </row>
    <row r="6" spans="1:7" ht="46.5" customHeight="1">
      <c r="A6" s="283" t="s">
        <v>65</v>
      </c>
      <c r="B6" s="278" t="s">
        <v>66</v>
      </c>
      <c r="C6" s="279"/>
      <c r="D6" s="190">
        <f>D7+D8</f>
        <v>551760</v>
      </c>
      <c r="E6" s="191">
        <f>E7+E8</f>
        <v>577826</v>
      </c>
      <c r="F6" s="191">
        <f>F7+F8</f>
        <v>-26066</v>
      </c>
      <c r="G6" s="59" t="s">
        <v>65</v>
      </c>
    </row>
    <row r="7" spans="1:7" ht="41.25" customHeight="1">
      <c r="A7" s="280"/>
      <c r="B7" s="60" t="s">
        <v>65</v>
      </c>
      <c r="C7" s="83" t="s">
        <v>66</v>
      </c>
      <c r="D7" s="192">
        <v>551760</v>
      </c>
      <c r="E7" s="193">
        <v>577826</v>
      </c>
      <c r="F7" s="194">
        <f>D7-E7</f>
        <v>-26066</v>
      </c>
      <c r="G7" s="61" t="s">
        <v>67</v>
      </c>
    </row>
    <row r="8" spans="1:7" ht="41.25" customHeight="1">
      <c r="A8" s="62"/>
      <c r="B8" s="60"/>
      <c r="C8" s="84"/>
      <c r="D8" s="195"/>
      <c r="E8" s="196"/>
      <c r="F8" s="197"/>
      <c r="G8" s="63" t="s">
        <v>68</v>
      </c>
    </row>
    <row r="9" spans="1:7" ht="49.5" customHeight="1">
      <c r="A9" s="280" t="s">
        <v>65</v>
      </c>
      <c r="B9" s="278" t="s">
        <v>69</v>
      </c>
      <c r="C9" s="282"/>
      <c r="D9" s="190">
        <f>D10</f>
        <v>3000</v>
      </c>
      <c r="E9" s="191">
        <f>E10</f>
        <v>3000</v>
      </c>
      <c r="F9" s="198">
        <f>F10</f>
        <v>0</v>
      </c>
      <c r="G9" s="59" t="s">
        <v>65</v>
      </c>
    </row>
    <row r="10" spans="1:7" ht="41.25" customHeight="1">
      <c r="A10" s="280"/>
      <c r="B10" s="62" t="s">
        <v>65</v>
      </c>
      <c r="C10" s="66" t="s">
        <v>70</v>
      </c>
      <c r="D10" s="199">
        <v>3000</v>
      </c>
      <c r="E10" s="200">
        <v>3000</v>
      </c>
      <c r="F10" s="201">
        <f>D10-E10</f>
        <v>0</v>
      </c>
      <c r="G10" s="64" t="s">
        <v>71</v>
      </c>
    </row>
    <row r="11" spans="1:7" ht="52.5" customHeight="1">
      <c r="A11" s="280" t="s">
        <v>65</v>
      </c>
      <c r="B11" s="278" t="s">
        <v>72</v>
      </c>
      <c r="C11" s="281"/>
      <c r="D11" s="190">
        <f>D12+D13+D14</f>
        <v>0</v>
      </c>
      <c r="E11" s="191">
        <f>E12+E13+E14</f>
        <v>0</v>
      </c>
      <c r="F11" s="191">
        <f>F12+F13+F14</f>
        <v>0</v>
      </c>
      <c r="G11" s="59" t="s">
        <v>65</v>
      </c>
    </row>
    <row r="12" spans="1:7" ht="41.25" customHeight="1">
      <c r="A12" s="280"/>
      <c r="B12" s="62" t="s">
        <v>65</v>
      </c>
      <c r="C12" s="66" t="s">
        <v>73</v>
      </c>
      <c r="D12" s="199"/>
      <c r="E12" s="202"/>
      <c r="F12" s="201">
        <f>D12-E12</f>
        <v>0</v>
      </c>
      <c r="G12" s="64" t="s">
        <v>65</v>
      </c>
    </row>
    <row r="13" spans="1:7" ht="41.25" customHeight="1">
      <c r="A13" s="62" t="s">
        <v>65</v>
      </c>
      <c r="B13" s="62" t="s">
        <v>65</v>
      </c>
      <c r="C13" s="66" t="s">
        <v>74</v>
      </c>
      <c r="D13" s="199"/>
      <c r="E13" s="202"/>
      <c r="F13" s="201">
        <f>D13-E13</f>
        <v>0</v>
      </c>
      <c r="G13" s="64" t="s">
        <v>65</v>
      </c>
    </row>
    <row r="14" spans="1:7" ht="41.25" customHeight="1">
      <c r="A14" s="62" t="s">
        <v>65</v>
      </c>
      <c r="B14" s="63" t="s">
        <v>65</v>
      </c>
      <c r="C14" s="66" t="s">
        <v>75</v>
      </c>
      <c r="D14" s="199"/>
      <c r="E14" s="202"/>
      <c r="F14" s="201">
        <f>D14-E14</f>
        <v>0</v>
      </c>
      <c r="G14" s="64"/>
    </row>
    <row r="15" spans="1:7" ht="41.25" customHeight="1">
      <c r="A15" s="62" t="s">
        <v>65</v>
      </c>
      <c r="B15" s="278" t="s">
        <v>76</v>
      </c>
      <c r="C15" s="281"/>
      <c r="D15" s="190">
        <f>D16+D17+D18</f>
        <v>0</v>
      </c>
      <c r="E15" s="191">
        <f>E16+E17+E18</f>
        <v>0</v>
      </c>
      <c r="F15" s="198">
        <f>F16+F17+F18</f>
        <v>0</v>
      </c>
      <c r="G15" s="59" t="s">
        <v>65</v>
      </c>
    </row>
    <row r="16" spans="1:7" ht="41.25" customHeight="1">
      <c r="A16" s="62" t="s">
        <v>65</v>
      </c>
      <c r="B16" s="61" t="s">
        <v>65</v>
      </c>
      <c r="C16" s="66" t="s">
        <v>73</v>
      </c>
      <c r="D16" s="199"/>
      <c r="E16" s="202"/>
      <c r="F16" s="201"/>
      <c r="G16" s="64" t="s">
        <v>65</v>
      </c>
    </row>
    <row r="17" spans="1:7" ht="41.25" customHeight="1">
      <c r="A17" s="62" t="s">
        <v>65</v>
      </c>
      <c r="B17" s="62" t="s">
        <v>65</v>
      </c>
      <c r="C17" s="66" t="s">
        <v>74</v>
      </c>
      <c r="D17" s="199"/>
      <c r="E17" s="202"/>
      <c r="F17" s="201">
        <f>D17-E17</f>
        <v>0</v>
      </c>
      <c r="G17" s="64"/>
    </row>
    <row r="18" spans="1:7" ht="41.25" customHeight="1">
      <c r="A18" s="62" t="s">
        <v>65</v>
      </c>
      <c r="B18" s="63" t="s">
        <v>65</v>
      </c>
      <c r="C18" s="66" t="s">
        <v>75</v>
      </c>
      <c r="D18" s="199"/>
      <c r="E18" s="202"/>
      <c r="F18" s="201"/>
      <c r="G18" s="64"/>
    </row>
    <row r="19" spans="1:7" ht="72" customHeight="1">
      <c r="A19" s="62" t="s">
        <v>65</v>
      </c>
      <c r="B19" s="278" t="s">
        <v>77</v>
      </c>
      <c r="C19" s="281"/>
      <c r="D19" s="190">
        <f>D20+D21+D22</f>
        <v>97931</v>
      </c>
      <c r="E19" s="191">
        <f>E20+E21+E22</f>
        <v>105000</v>
      </c>
      <c r="F19" s="191">
        <f>F20+F21+F22</f>
        <v>-7069</v>
      </c>
      <c r="G19" s="59" t="s">
        <v>78</v>
      </c>
    </row>
    <row r="20" spans="1:7" ht="41.25" customHeight="1">
      <c r="A20" s="62" t="s">
        <v>65</v>
      </c>
      <c r="B20" s="61" t="s">
        <v>65</v>
      </c>
      <c r="C20" s="66" t="s">
        <v>73</v>
      </c>
      <c r="D20" s="199"/>
      <c r="E20" s="202"/>
      <c r="F20" s="201">
        <f>D20-E20</f>
        <v>0</v>
      </c>
      <c r="G20" s="64" t="s">
        <v>65</v>
      </c>
    </row>
    <row r="21" spans="1:7" ht="41.25" customHeight="1">
      <c r="A21" s="62" t="s">
        <v>65</v>
      </c>
      <c r="B21" s="62" t="s">
        <v>65</v>
      </c>
      <c r="C21" s="66" t="s">
        <v>74</v>
      </c>
      <c r="D21" s="199">
        <v>73931</v>
      </c>
      <c r="E21" s="200">
        <v>81000</v>
      </c>
      <c r="F21" s="201">
        <f>D21-E21</f>
        <v>-7069</v>
      </c>
      <c r="G21" s="64" t="s">
        <v>355</v>
      </c>
    </row>
    <row r="22" spans="1:7" ht="41.25" customHeight="1">
      <c r="A22" s="62" t="s">
        <v>65</v>
      </c>
      <c r="B22" s="62" t="s">
        <v>65</v>
      </c>
      <c r="C22" s="85" t="s">
        <v>75</v>
      </c>
      <c r="D22" s="192">
        <v>24000</v>
      </c>
      <c r="E22" s="193">
        <v>24000</v>
      </c>
      <c r="F22" s="194">
        <f>D22-E22</f>
        <v>0</v>
      </c>
      <c r="G22" s="63" t="s">
        <v>79</v>
      </c>
    </row>
    <row r="23" spans="1:7" ht="41.25" customHeight="1">
      <c r="A23" s="296" t="s">
        <v>80</v>
      </c>
      <c r="B23" s="297"/>
      <c r="C23" s="297"/>
      <c r="D23" s="203">
        <f>D24+D27+D34+D39</f>
        <v>477592</v>
      </c>
      <c r="E23" s="204">
        <f>E24+E27+E34+E39</f>
        <v>500190</v>
      </c>
      <c r="F23" s="205">
        <f>F24+F27+F34+F39</f>
        <v>-22598</v>
      </c>
      <c r="G23" s="65" t="s">
        <v>65</v>
      </c>
    </row>
    <row r="24" spans="1:7" ht="41.25" customHeight="1">
      <c r="A24" s="62" t="s">
        <v>65</v>
      </c>
      <c r="B24" s="278" t="s">
        <v>81</v>
      </c>
      <c r="C24" s="281"/>
      <c r="D24" s="190">
        <f>D25+D26</f>
        <v>167656</v>
      </c>
      <c r="E24" s="191">
        <f>E25+E26</f>
        <v>161600</v>
      </c>
      <c r="F24" s="198">
        <f>F25+F26</f>
        <v>6056</v>
      </c>
      <c r="G24" s="59" t="s">
        <v>65</v>
      </c>
    </row>
    <row r="25" spans="1:7" ht="41.25" customHeight="1">
      <c r="A25" s="62" t="s">
        <v>65</v>
      </c>
      <c r="B25" s="62" t="s">
        <v>65</v>
      </c>
      <c r="C25" s="66" t="s">
        <v>82</v>
      </c>
      <c r="D25" s="199">
        <v>9600</v>
      </c>
      <c r="E25" s="200">
        <v>10000</v>
      </c>
      <c r="F25" s="201">
        <f>D25-E25</f>
        <v>-400</v>
      </c>
      <c r="G25" s="64" t="s">
        <v>329</v>
      </c>
    </row>
    <row r="26" spans="1:7" ht="73.5" customHeight="1">
      <c r="A26" s="62" t="s">
        <v>65</v>
      </c>
      <c r="B26" s="62" t="s">
        <v>65</v>
      </c>
      <c r="C26" s="66" t="s">
        <v>83</v>
      </c>
      <c r="D26" s="206">
        <v>158056</v>
      </c>
      <c r="E26" s="200">
        <v>151600</v>
      </c>
      <c r="F26" s="201">
        <f>D26-E26</f>
        <v>6456</v>
      </c>
      <c r="G26" s="64" t="s">
        <v>330</v>
      </c>
    </row>
    <row r="27" spans="1:7" ht="41.25" customHeight="1">
      <c r="A27" s="62" t="s">
        <v>65</v>
      </c>
      <c r="B27" s="278" t="s">
        <v>84</v>
      </c>
      <c r="C27" s="281"/>
      <c r="D27" s="190">
        <f>D28+D30</f>
        <v>120560</v>
      </c>
      <c r="E27" s="191">
        <f>E28+E30</f>
        <v>131037</v>
      </c>
      <c r="F27" s="198">
        <f>F28+F30</f>
        <v>-10477</v>
      </c>
      <c r="G27" s="59" t="s">
        <v>65</v>
      </c>
    </row>
    <row r="28" spans="1:7" ht="36.75" customHeight="1">
      <c r="A28" s="280" t="s">
        <v>65</v>
      </c>
      <c r="B28" s="283" t="s">
        <v>65</v>
      </c>
      <c r="C28" s="298" t="s">
        <v>85</v>
      </c>
      <c r="D28" s="300"/>
      <c r="E28" s="292"/>
      <c r="F28" s="294"/>
      <c r="G28" s="67"/>
    </row>
    <row r="29" spans="1:7" ht="36.75" customHeight="1">
      <c r="A29" s="280"/>
      <c r="B29" s="280"/>
      <c r="C29" s="299"/>
      <c r="D29" s="301"/>
      <c r="E29" s="293"/>
      <c r="F29" s="295"/>
      <c r="G29" s="63"/>
    </row>
    <row r="30" spans="1:7" ht="36.75" customHeight="1">
      <c r="A30" s="236" t="s">
        <v>65</v>
      </c>
      <c r="B30" s="236" t="s">
        <v>65</v>
      </c>
      <c r="C30" s="233" t="s">
        <v>86</v>
      </c>
      <c r="D30" s="207">
        <v>120560</v>
      </c>
      <c r="E30" s="208">
        <v>131037</v>
      </c>
      <c r="F30" s="209">
        <f>D30-E30</f>
        <v>-10477</v>
      </c>
      <c r="G30" s="67" t="s">
        <v>87</v>
      </c>
    </row>
    <row r="31" spans="1:7" ht="36.75" customHeight="1">
      <c r="A31" s="237"/>
      <c r="B31" s="237"/>
      <c r="C31" s="235"/>
      <c r="D31" s="213"/>
      <c r="E31" s="214"/>
      <c r="F31" s="215">
        <f>D31-E31</f>
        <v>0</v>
      </c>
      <c r="G31" s="69" t="s">
        <v>331</v>
      </c>
    </row>
    <row r="32" spans="1:7" ht="36.75" customHeight="1">
      <c r="A32" s="236"/>
      <c r="B32" s="236"/>
      <c r="C32" s="234"/>
      <c r="D32" s="210"/>
      <c r="E32" s="211"/>
      <c r="F32" s="212">
        <f>D32-E32</f>
        <v>0</v>
      </c>
      <c r="G32" s="68" t="s">
        <v>332</v>
      </c>
    </row>
    <row r="33" spans="1:7" ht="36.75" customHeight="1">
      <c r="A33" s="236"/>
      <c r="B33" s="237"/>
      <c r="C33" s="235"/>
      <c r="D33" s="213"/>
      <c r="E33" s="214"/>
      <c r="F33" s="215">
        <f>D33-E33</f>
        <v>0</v>
      </c>
      <c r="G33" s="69" t="s">
        <v>333</v>
      </c>
    </row>
    <row r="34" spans="1:7" ht="36.75" customHeight="1">
      <c r="A34" s="62" t="s">
        <v>65</v>
      </c>
      <c r="B34" s="278" t="s">
        <v>88</v>
      </c>
      <c r="C34" s="281"/>
      <c r="D34" s="190">
        <f>D35+D38</f>
        <v>45792</v>
      </c>
      <c r="E34" s="191">
        <f>E35+E38</f>
        <v>43094</v>
      </c>
      <c r="F34" s="198">
        <f>F35+F38</f>
        <v>2698</v>
      </c>
      <c r="G34" s="59" t="s">
        <v>65</v>
      </c>
    </row>
    <row r="35" spans="1:7" ht="36.75" customHeight="1">
      <c r="A35" s="280" t="s">
        <v>65</v>
      </c>
      <c r="B35" s="283" t="s">
        <v>65</v>
      </c>
      <c r="C35" s="298" t="s">
        <v>89</v>
      </c>
      <c r="D35" s="216">
        <v>45792</v>
      </c>
      <c r="E35" s="208">
        <v>43094</v>
      </c>
      <c r="F35" s="209">
        <f>D35-E35</f>
        <v>2698</v>
      </c>
      <c r="G35" s="61" t="s">
        <v>90</v>
      </c>
    </row>
    <row r="36" spans="1:7" ht="36.75" customHeight="1">
      <c r="A36" s="280"/>
      <c r="B36" s="280"/>
      <c r="C36" s="308"/>
      <c r="D36" s="210"/>
      <c r="E36" s="211"/>
      <c r="F36" s="212">
        <f>D36-E36</f>
        <v>0</v>
      </c>
      <c r="G36" s="70" t="s">
        <v>334</v>
      </c>
    </row>
    <row r="37" spans="1:7" ht="36.75" customHeight="1">
      <c r="A37" s="280"/>
      <c r="B37" s="280"/>
      <c r="C37" s="299"/>
      <c r="D37" s="213"/>
      <c r="E37" s="214"/>
      <c r="F37" s="215">
        <f>D37-E37</f>
        <v>0</v>
      </c>
      <c r="G37" s="70" t="s">
        <v>335</v>
      </c>
    </row>
    <row r="38" spans="1:7" ht="41.25" customHeight="1">
      <c r="A38" s="62" t="s">
        <v>65</v>
      </c>
      <c r="B38" s="63" t="s">
        <v>65</v>
      </c>
      <c r="C38" s="66" t="s">
        <v>91</v>
      </c>
      <c r="D38" s="199"/>
      <c r="E38" s="200"/>
      <c r="F38" s="201">
        <f>D38-E38</f>
        <v>0</v>
      </c>
      <c r="G38" s="71"/>
    </row>
    <row r="39" spans="1:7" ht="41.25" customHeight="1">
      <c r="A39" s="62" t="s">
        <v>65</v>
      </c>
      <c r="B39" s="278" t="s">
        <v>92</v>
      </c>
      <c r="C39" s="281"/>
      <c r="D39" s="190">
        <f>SUM(D40:D48)</f>
        <v>143584</v>
      </c>
      <c r="E39" s="191">
        <f>SUM(E40:E48)</f>
        <v>164459</v>
      </c>
      <c r="F39" s="198">
        <f>SUM(F40:F48)</f>
        <v>-20875</v>
      </c>
      <c r="G39" s="59" t="s">
        <v>65</v>
      </c>
    </row>
    <row r="40" spans="1:7" ht="41.25" customHeight="1">
      <c r="A40" s="62" t="s">
        <v>65</v>
      </c>
      <c r="B40" s="61" t="s">
        <v>65</v>
      </c>
      <c r="C40" s="302" t="s">
        <v>93</v>
      </c>
      <c r="D40" s="207">
        <v>23704</v>
      </c>
      <c r="E40" s="193">
        <v>10410</v>
      </c>
      <c r="F40" s="194">
        <f>D40-E40</f>
        <v>13294</v>
      </c>
      <c r="G40" s="67" t="s">
        <v>94</v>
      </c>
    </row>
    <row r="41" spans="1:7" ht="41.25" customHeight="1">
      <c r="A41" s="62"/>
      <c r="B41" s="62"/>
      <c r="C41" s="303"/>
      <c r="D41" s="213"/>
      <c r="E41" s="196"/>
      <c r="F41" s="197">
        <f>D41-E41</f>
        <v>0</v>
      </c>
      <c r="G41" s="72" t="s">
        <v>336</v>
      </c>
    </row>
    <row r="42" spans="1:7" ht="41.25" customHeight="1">
      <c r="A42" s="280" t="s">
        <v>65</v>
      </c>
      <c r="B42" s="280" t="s">
        <v>65</v>
      </c>
      <c r="C42" s="66" t="s">
        <v>95</v>
      </c>
      <c r="D42" s="199"/>
      <c r="E42" s="200"/>
      <c r="F42" s="201">
        <f>D42-E42</f>
        <v>0</v>
      </c>
      <c r="G42" s="64"/>
    </row>
    <row r="43" spans="1:7" ht="41.25" customHeight="1">
      <c r="A43" s="280"/>
      <c r="B43" s="280"/>
      <c r="C43" s="66" t="s">
        <v>96</v>
      </c>
      <c r="D43" s="199"/>
      <c r="E43" s="202"/>
      <c r="F43" s="201">
        <f>D43-E43</f>
        <v>0</v>
      </c>
      <c r="G43" s="64"/>
    </row>
    <row r="44" spans="1:7" ht="41.25" customHeight="1">
      <c r="A44" s="280"/>
      <c r="B44" s="280"/>
      <c r="C44" s="305" t="s">
        <v>97</v>
      </c>
      <c r="D44" s="210">
        <v>119880</v>
      </c>
      <c r="E44" s="208">
        <v>154049</v>
      </c>
      <c r="F44" s="212">
        <f>D44-E44</f>
        <v>-34169</v>
      </c>
      <c r="G44" s="61" t="s">
        <v>98</v>
      </c>
    </row>
    <row r="45" spans="1:7" ht="41.25" customHeight="1">
      <c r="A45" s="280"/>
      <c r="B45" s="280"/>
      <c r="C45" s="306"/>
      <c r="D45" s="217"/>
      <c r="E45" s="211"/>
      <c r="F45" s="218"/>
      <c r="G45" s="70" t="s">
        <v>99</v>
      </c>
    </row>
    <row r="46" spans="1:7" ht="41.25" customHeight="1">
      <c r="A46" s="280"/>
      <c r="B46" s="280"/>
      <c r="C46" s="306"/>
      <c r="D46" s="210"/>
      <c r="E46" s="211"/>
      <c r="F46" s="212"/>
      <c r="G46" s="62" t="s">
        <v>100</v>
      </c>
    </row>
    <row r="47" spans="1:7" ht="41.25" customHeight="1">
      <c r="A47" s="280"/>
      <c r="B47" s="280"/>
      <c r="C47" s="306"/>
      <c r="D47" s="210"/>
      <c r="E47" s="211"/>
      <c r="F47" s="212"/>
      <c r="G47" s="70" t="s">
        <v>101</v>
      </c>
    </row>
    <row r="48" spans="1:7" ht="41.25" customHeight="1">
      <c r="A48" s="304"/>
      <c r="B48" s="304"/>
      <c r="C48" s="307"/>
      <c r="D48" s="213"/>
      <c r="E48" s="214"/>
      <c r="F48" s="215"/>
      <c r="G48" s="63"/>
    </row>
    <row r="49" spans="1:7" ht="54.75" customHeight="1">
      <c r="A49" s="296" t="s">
        <v>102</v>
      </c>
      <c r="B49" s="297"/>
      <c r="C49" s="297"/>
      <c r="D49" s="203">
        <f>D50</f>
        <v>272594</v>
      </c>
      <c r="E49" s="204">
        <f>E50</f>
        <v>278704</v>
      </c>
      <c r="F49" s="205">
        <f>F50</f>
        <v>-6110</v>
      </c>
      <c r="G49" s="65" t="s">
        <v>65</v>
      </c>
    </row>
    <row r="50" spans="1:7" ht="41.25" customHeight="1">
      <c r="A50" s="61" t="s">
        <v>65</v>
      </c>
      <c r="B50" s="278" t="s">
        <v>103</v>
      </c>
      <c r="C50" s="281"/>
      <c r="D50" s="190">
        <f>SUM(D51:D54)</f>
        <v>272594</v>
      </c>
      <c r="E50" s="191">
        <f>SUM(E51:E54)</f>
        <v>278704</v>
      </c>
      <c r="F50" s="198">
        <f>SUM(F51:F54)</f>
        <v>-6110</v>
      </c>
      <c r="G50" s="59" t="s">
        <v>65</v>
      </c>
    </row>
    <row r="51" spans="1:7" ht="41.25" customHeight="1">
      <c r="A51" s="60" t="s">
        <v>65</v>
      </c>
      <c r="B51" s="61" t="s">
        <v>65</v>
      </c>
      <c r="C51" s="302" t="s">
        <v>103</v>
      </c>
      <c r="D51" s="192">
        <v>272594</v>
      </c>
      <c r="E51" s="219">
        <v>278704</v>
      </c>
      <c r="F51" s="194">
        <f>D51-E51</f>
        <v>-6110</v>
      </c>
      <c r="G51" s="61" t="s">
        <v>104</v>
      </c>
    </row>
    <row r="52" spans="1:7" ht="41.25" customHeight="1">
      <c r="A52" s="60"/>
      <c r="B52" s="62"/>
      <c r="C52" s="309"/>
      <c r="D52" s="220"/>
      <c r="E52" s="221"/>
      <c r="F52" s="222">
        <f>D52-E52</f>
        <v>0</v>
      </c>
      <c r="G52" s="62" t="s">
        <v>105</v>
      </c>
    </row>
    <row r="53" spans="1:7" ht="41.25" customHeight="1">
      <c r="A53" s="60"/>
      <c r="B53" s="62"/>
      <c r="C53" s="309"/>
      <c r="D53" s="220"/>
      <c r="E53" s="221"/>
      <c r="F53" s="222">
        <f>D53-E53</f>
        <v>0</v>
      </c>
      <c r="G53" s="62" t="s">
        <v>106</v>
      </c>
    </row>
    <row r="54" spans="1:7" ht="41.25" customHeight="1">
      <c r="A54" s="60"/>
      <c r="B54" s="63"/>
      <c r="C54" s="303"/>
      <c r="D54" s="195"/>
      <c r="E54" s="223"/>
      <c r="F54" s="197">
        <f>D54-E54</f>
        <v>0</v>
      </c>
      <c r="G54" s="63" t="s">
        <v>107</v>
      </c>
    </row>
    <row r="55" spans="1:7" ht="41.25" customHeight="1">
      <c r="A55" s="296" t="s">
        <v>108</v>
      </c>
      <c r="B55" s="297"/>
      <c r="C55" s="297"/>
      <c r="D55" s="203">
        <f>D56</f>
        <v>0</v>
      </c>
      <c r="E55" s="204">
        <f>E56</f>
        <v>0</v>
      </c>
      <c r="F55" s="205">
        <f>F56</f>
        <v>0</v>
      </c>
      <c r="G55" s="65" t="s">
        <v>65</v>
      </c>
    </row>
    <row r="56" spans="1:7" ht="41.25" customHeight="1">
      <c r="A56" s="61" t="s">
        <v>65</v>
      </c>
      <c r="B56" s="278" t="s">
        <v>109</v>
      </c>
      <c r="C56" s="281"/>
      <c r="D56" s="190">
        <f>D57+D58</f>
        <v>0</v>
      </c>
      <c r="E56" s="191">
        <f>E57+E58</f>
        <v>0</v>
      </c>
      <c r="F56" s="198">
        <f>F57+F58</f>
        <v>0</v>
      </c>
      <c r="G56" s="59" t="s">
        <v>65</v>
      </c>
    </row>
    <row r="57" spans="1:7" ht="41.25" customHeight="1">
      <c r="A57" s="62" t="s">
        <v>65</v>
      </c>
      <c r="B57" s="61" t="s">
        <v>65</v>
      </c>
      <c r="C57" s="66" t="s">
        <v>110</v>
      </c>
      <c r="D57" s="199"/>
      <c r="E57" s="202"/>
      <c r="F57" s="201">
        <f>D57-E57</f>
        <v>0</v>
      </c>
      <c r="G57" s="64" t="s">
        <v>65</v>
      </c>
    </row>
    <row r="58" spans="1:7" ht="41.25" customHeight="1">
      <c r="A58" s="63" t="s">
        <v>65</v>
      </c>
      <c r="B58" s="63" t="s">
        <v>65</v>
      </c>
      <c r="C58" s="66" t="s">
        <v>111</v>
      </c>
      <c r="D58" s="199"/>
      <c r="E58" s="202"/>
      <c r="F58" s="201">
        <f>D58-E58</f>
        <v>0</v>
      </c>
      <c r="G58" s="64" t="s">
        <v>65</v>
      </c>
    </row>
    <row r="59" spans="1:7" ht="41.25" customHeight="1">
      <c r="A59" s="296" t="s">
        <v>112</v>
      </c>
      <c r="B59" s="297"/>
      <c r="C59" s="297"/>
      <c r="D59" s="203">
        <f aca="true" t="shared" si="0" ref="D59:F60">D60</f>
        <v>0</v>
      </c>
      <c r="E59" s="204">
        <f t="shared" si="0"/>
        <v>0</v>
      </c>
      <c r="F59" s="205">
        <f t="shared" si="0"/>
        <v>0</v>
      </c>
      <c r="G59" s="65" t="s">
        <v>65</v>
      </c>
    </row>
    <row r="60" spans="1:7" ht="41.25" customHeight="1">
      <c r="A60" s="64" t="s">
        <v>65</v>
      </c>
      <c r="B60" s="278" t="s">
        <v>113</v>
      </c>
      <c r="C60" s="281"/>
      <c r="D60" s="190">
        <f t="shared" si="0"/>
        <v>0</v>
      </c>
      <c r="E60" s="191">
        <f t="shared" si="0"/>
        <v>0</v>
      </c>
      <c r="F60" s="198">
        <f t="shared" si="0"/>
        <v>0</v>
      </c>
      <c r="G60" s="59" t="s">
        <v>65</v>
      </c>
    </row>
    <row r="61" spans="1:7" ht="41.25" customHeight="1">
      <c r="A61" s="63" t="s">
        <v>65</v>
      </c>
      <c r="B61" s="64" t="s">
        <v>65</v>
      </c>
      <c r="C61" s="66" t="s">
        <v>113</v>
      </c>
      <c r="D61" s="199"/>
      <c r="E61" s="202"/>
      <c r="F61" s="201">
        <f>D61-E61</f>
        <v>0</v>
      </c>
      <c r="G61" s="64"/>
    </row>
    <row r="62" spans="1:7" ht="41.25" customHeight="1">
      <c r="A62" s="296" t="s">
        <v>114</v>
      </c>
      <c r="B62" s="297"/>
      <c r="C62" s="297"/>
      <c r="D62" s="203">
        <f>D63</f>
        <v>1960</v>
      </c>
      <c r="E62" s="204">
        <f>E63</f>
        <v>3336</v>
      </c>
      <c r="F62" s="205">
        <f>F63</f>
        <v>-1376</v>
      </c>
      <c r="G62" s="65" t="s">
        <v>65</v>
      </c>
    </row>
    <row r="63" spans="1:7" ht="41.25" customHeight="1">
      <c r="A63" s="61" t="s">
        <v>65</v>
      </c>
      <c r="B63" s="278" t="s">
        <v>115</v>
      </c>
      <c r="C63" s="281"/>
      <c r="D63" s="190">
        <f>SUM(D64:D67)</f>
        <v>1960</v>
      </c>
      <c r="E63" s="191">
        <f>SUM(E64:E67)</f>
        <v>3336</v>
      </c>
      <c r="F63" s="198">
        <f>SUM(F64:F67)</f>
        <v>-1376</v>
      </c>
      <c r="G63" s="59" t="s">
        <v>65</v>
      </c>
    </row>
    <row r="64" spans="1:7" ht="38.25" customHeight="1">
      <c r="A64" s="62" t="s">
        <v>65</v>
      </c>
      <c r="B64" s="61" t="s">
        <v>65</v>
      </c>
      <c r="C64" s="85" t="s">
        <v>116</v>
      </c>
      <c r="D64" s="192">
        <v>1660</v>
      </c>
      <c r="E64" s="219">
        <v>1281</v>
      </c>
      <c r="F64" s="194">
        <f>D64-E64</f>
        <v>379</v>
      </c>
      <c r="G64" s="61" t="s">
        <v>117</v>
      </c>
    </row>
    <row r="65" spans="1:7" ht="38.25" customHeight="1">
      <c r="A65" s="62"/>
      <c r="B65" s="62"/>
      <c r="C65" s="86"/>
      <c r="D65" s="224"/>
      <c r="E65" s="225"/>
      <c r="F65" s="226">
        <f>D65-E65</f>
        <v>0</v>
      </c>
      <c r="G65" s="73" t="s">
        <v>337</v>
      </c>
    </row>
    <row r="66" spans="1:7" ht="38.25" customHeight="1">
      <c r="A66" s="62"/>
      <c r="B66" s="62"/>
      <c r="C66" s="60" t="s">
        <v>118</v>
      </c>
      <c r="D66" s="220">
        <v>300</v>
      </c>
      <c r="E66" s="221">
        <v>2055</v>
      </c>
      <c r="F66" s="222">
        <f>D66-E66</f>
        <v>-1755</v>
      </c>
      <c r="G66" s="62" t="s">
        <v>119</v>
      </c>
    </row>
    <row r="67" spans="1:7" ht="38.25" customHeight="1">
      <c r="A67" s="63" t="s">
        <v>65</v>
      </c>
      <c r="B67" s="63" t="s">
        <v>65</v>
      </c>
      <c r="C67" s="87" t="s">
        <v>120</v>
      </c>
      <c r="D67" s="195"/>
      <c r="E67" s="223"/>
      <c r="F67" s="197">
        <f>D67-E67</f>
        <v>0</v>
      </c>
      <c r="G67" s="63"/>
    </row>
    <row r="68" spans="1:7" ht="38.25" customHeight="1">
      <c r="A68" s="296" t="s">
        <v>121</v>
      </c>
      <c r="B68" s="297"/>
      <c r="C68" s="297"/>
      <c r="D68" s="203">
        <f aca="true" t="shared" si="1" ref="D68:F69">D69</f>
        <v>0</v>
      </c>
      <c r="E68" s="204">
        <f t="shared" si="1"/>
        <v>0</v>
      </c>
      <c r="F68" s="205">
        <f t="shared" si="1"/>
        <v>0</v>
      </c>
      <c r="G68" s="65" t="s">
        <v>65</v>
      </c>
    </row>
    <row r="69" spans="1:7" ht="38.25" customHeight="1">
      <c r="A69" s="61" t="s">
        <v>65</v>
      </c>
      <c r="B69" s="278" t="s">
        <v>122</v>
      </c>
      <c r="C69" s="281"/>
      <c r="D69" s="190">
        <f t="shared" si="1"/>
        <v>0</v>
      </c>
      <c r="E69" s="191">
        <f t="shared" si="1"/>
        <v>0</v>
      </c>
      <c r="F69" s="198">
        <f t="shared" si="1"/>
        <v>0</v>
      </c>
      <c r="G69" s="59" t="s">
        <v>65</v>
      </c>
    </row>
    <row r="70" spans="1:7" ht="41.25" customHeight="1">
      <c r="A70" s="62" t="s">
        <v>65</v>
      </c>
      <c r="B70" s="63" t="s">
        <v>65</v>
      </c>
      <c r="C70" s="66" t="s">
        <v>122</v>
      </c>
      <c r="D70" s="199"/>
      <c r="E70" s="202"/>
      <c r="F70" s="201">
        <f>D70-E70</f>
        <v>0</v>
      </c>
      <c r="G70" s="64" t="s">
        <v>65</v>
      </c>
    </row>
    <row r="71" spans="1:7" ht="41.25" customHeight="1">
      <c r="A71" s="296" t="s">
        <v>123</v>
      </c>
      <c r="B71" s="297"/>
      <c r="C71" s="297"/>
      <c r="D71" s="203">
        <f aca="true" t="shared" si="2" ref="D71:F72">D72</f>
        <v>0</v>
      </c>
      <c r="E71" s="204">
        <f t="shared" si="2"/>
        <v>0</v>
      </c>
      <c r="F71" s="205">
        <f t="shared" si="2"/>
        <v>0</v>
      </c>
      <c r="G71" s="65" t="s">
        <v>65</v>
      </c>
    </row>
    <row r="72" spans="1:7" ht="41.25" customHeight="1">
      <c r="A72" s="61" t="s">
        <v>65</v>
      </c>
      <c r="B72" s="278" t="s">
        <v>124</v>
      </c>
      <c r="C72" s="281"/>
      <c r="D72" s="190">
        <f t="shared" si="2"/>
        <v>0</v>
      </c>
      <c r="E72" s="191">
        <f t="shared" si="2"/>
        <v>0</v>
      </c>
      <c r="F72" s="198">
        <f t="shared" si="2"/>
        <v>0</v>
      </c>
      <c r="G72" s="59" t="s">
        <v>65</v>
      </c>
    </row>
    <row r="73" spans="1:7" ht="41.25" customHeight="1">
      <c r="A73" s="63" t="s">
        <v>65</v>
      </c>
      <c r="B73" s="64" t="s">
        <v>65</v>
      </c>
      <c r="C73" s="66" t="s">
        <v>124</v>
      </c>
      <c r="D73" s="199"/>
      <c r="E73" s="202"/>
      <c r="F73" s="201">
        <f>D73-E73</f>
        <v>0</v>
      </c>
      <c r="G73" s="64"/>
    </row>
    <row r="74" spans="1:7" ht="41.25" customHeight="1">
      <c r="A74" s="296" t="s">
        <v>125</v>
      </c>
      <c r="B74" s="297"/>
      <c r="C74" s="297"/>
      <c r="D74" s="203">
        <f>D75</f>
        <v>500</v>
      </c>
      <c r="E74" s="204">
        <f>E75</f>
        <v>51</v>
      </c>
      <c r="F74" s="205">
        <f>F75</f>
        <v>449</v>
      </c>
      <c r="G74" s="65" t="s">
        <v>65</v>
      </c>
    </row>
    <row r="75" spans="1:7" ht="41.25" customHeight="1">
      <c r="A75" s="61" t="s">
        <v>65</v>
      </c>
      <c r="B75" s="278" t="s">
        <v>126</v>
      </c>
      <c r="C75" s="281"/>
      <c r="D75" s="190">
        <f>SUM(D76:D78)</f>
        <v>500</v>
      </c>
      <c r="E75" s="191">
        <f>SUM(E76:E78)</f>
        <v>51</v>
      </c>
      <c r="F75" s="198">
        <f>SUM(F76:F78)</f>
        <v>449</v>
      </c>
      <c r="G75" s="59" t="s">
        <v>65</v>
      </c>
    </row>
    <row r="76" spans="1:7" ht="44.25" customHeight="1">
      <c r="A76" s="62" t="s">
        <v>65</v>
      </c>
      <c r="B76" s="61" t="s">
        <v>65</v>
      </c>
      <c r="C76" s="66" t="s">
        <v>127</v>
      </c>
      <c r="D76" s="199"/>
      <c r="E76" s="202"/>
      <c r="F76" s="201">
        <f>D76-E76</f>
        <v>0</v>
      </c>
      <c r="G76" s="64" t="s">
        <v>65</v>
      </c>
    </row>
    <row r="77" spans="1:7" ht="44.25" customHeight="1">
      <c r="A77" s="62" t="s">
        <v>65</v>
      </c>
      <c r="B77" s="62" t="s">
        <v>65</v>
      </c>
      <c r="C77" s="66" t="s">
        <v>128</v>
      </c>
      <c r="D77" s="199"/>
      <c r="E77" s="202"/>
      <c r="F77" s="201">
        <f>D77-E77</f>
        <v>0</v>
      </c>
      <c r="G77" s="64" t="s">
        <v>65</v>
      </c>
    </row>
    <row r="78" spans="1:7" ht="44.25" customHeight="1" thickBot="1">
      <c r="A78" s="74" t="s">
        <v>65</v>
      </c>
      <c r="B78" s="74" t="s">
        <v>65</v>
      </c>
      <c r="C78" s="88" t="s">
        <v>129</v>
      </c>
      <c r="D78" s="227">
        <v>500</v>
      </c>
      <c r="E78" s="228">
        <v>51</v>
      </c>
      <c r="F78" s="229">
        <f>D78-E78</f>
        <v>449</v>
      </c>
      <c r="G78" s="75" t="s">
        <v>338</v>
      </c>
    </row>
    <row r="79" spans="1:7" ht="41.25" customHeight="1" thickTop="1">
      <c r="A79" s="310" t="s">
        <v>130</v>
      </c>
      <c r="B79" s="311"/>
      <c r="C79" s="311"/>
      <c r="D79" s="230">
        <f>D74+D71+D68+D62+D59+D55+D49+D23+D5</f>
        <v>1405337</v>
      </c>
      <c r="E79" s="231">
        <f>E74+E71+E68+E62+E59+E55+E49+E23+E5</f>
        <v>1468107</v>
      </c>
      <c r="F79" s="232">
        <f>F74+F71+F68+F62+F59+F55+F49+F23+F5</f>
        <v>-62770</v>
      </c>
      <c r="G79" s="82" t="s">
        <v>65</v>
      </c>
    </row>
  </sheetData>
  <sheetProtection/>
  <mergeCells count="46">
    <mergeCell ref="A71:C71"/>
    <mergeCell ref="B72:C72"/>
    <mergeCell ref="A74:C74"/>
    <mergeCell ref="B75:C75"/>
    <mergeCell ref="A79:C79"/>
    <mergeCell ref="A59:C59"/>
    <mergeCell ref="B60:C60"/>
    <mergeCell ref="A62:C62"/>
    <mergeCell ref="B63:C63"/>
    <mergeCell ref="A68:C68"/>
    <mergeCell ref="B39:C39"/>
    <mergeCell ref="B69:C69"/>
    <mergeCell ref="A49:C49"/>
    <mergeCell ref="B50:C50"/>
    <mergeCell ref="C51:C54"/>
    <mergeCell ref="A55:C55"/>
    <mergeCell ref="B56:C56"/>
    <mergeCell ref="B34:C34"/>
    <mergeCell ref="C28:C29"/>
    <mergeCell ref="D28:D29"/>
    <mergeCell ref="C40:C41"/>
    <mergeCell ref="A42:A48"/>
    <mergeCell ref="B42:B48"/>
    <mergeCell ref="C44:C48"/>
    <mergeCell ref="A35:A37"/>
    <mergeCell ref="B35:B37"/>
    <mergeCell ref="C35:C37"/>
    <mergeCell ref="A28:A29"/>
    <mergeCell ref="B28:B29"/>
    <mergeCell ref="A1:G1"/>
    <mergeCell ref="A3:C3"/>
    <mergeCell ref="G3:G4"/>
    <mergeCell ref="A5:C5"/>
    <mergeCell ref="A6:A7"/>
    <mergeCell ref="E28:E29"/>
    <mergeCell ref="F28:F29"/>
    <mergeCell ref="B27:C27"/>
    <mergeCell ref="B6:C6"/>
    <mergeCell ref="A11:A12"/>
    <mergeCell ref="B11:C11"/>
    <mergeCell ref="A9:A10"/>
    <mergeCell ref="B9:C9"/>
    <mergeCell ref="B24:C24"/>
    <mergeCell ref="B15:C15"/>
    <mergeCell ref="B19:C19"/>
    <mergeCell ref="A23:C23"/>
  </mergeCells>
  <printOptions horizontalCentered="1"/>
  <pageMargins left="0.3937007874015748" right="0.3937007874015748" top="0.7086614173228347" bottom="0.3937007874015748" header="0.5511811023622047" footer="0.2362204724409449"/>
  <pageSetup fitToHeight="0" fitToWidth="1" horizontalDpi="600" verticalDpi="600" orientation="portrait" paperSize="9" scale="57" r:id="rId1"/>
  <headerFooter alignWithMargins="0">
    <oddFooter>&amp;C&amp;8-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8"/>
  <sheetViews>
    <sheetView showGridLines="0" zoomScale="66" zoomScaleNormal="66" workbookViewId="0" topLeftCell="A1">
      <selection activeCell="A1" sqref="A1:G1"/>
    </sheetView>
  </sheetViews>
  <sheetFormatPr defaultColWidth="10.28125" defaultRowHeight="18" customHeight="1"/>
  <cols>
    <col min="1" max="1" width="10.28125" style="77" customWidth="1"/>
    <col min="2" max="2" width="8.140625" style="77" customWidth="1"/>
    <col min="3" max="3" width="28.421875" style="77" customWidth="1"/>
    <col min="4" max="4" width="21.7109375" style="78" customWidth="1"/>
    <col min="5" max="5" width="21.7109375" style="77" customWidth="1"/>
    <col min="6" max="6" width="21.7109375" style="78" customWidth="1"/>
    <col min="7" max="7" width="69.28125" style="81" customWidth="1"/>
    <col min="8" max="16384" width="10.28125" style="1" customWidth="1"/>
  </cols>
  <sheetData>
    <row r="1" spans="1:7" ht="36.75" customHeight="1">
      <c r="A1" s="312" t="s">
        <v>316</v>
      </c>
      <c r="B1" s="312"/>
      <c r="C1" s="312"/>
      <c r="D1" s="312"/>
      <c r="E1" s="312"/>
      <c r="F1" s="312"/>
      <c r="G1" s="312"/>
    </row>
    <row r="2" spans="1:7" ht="33.75" customHeight="1">
      <c r="A2" s="76"/>
      <c r="G2" s="79" t="s">
        <v>317</v>
      </c>
    </row>
    <row r="3" spans="1:7" ht="27.75" customHeight="1">
      <c r="A3" s="313" t="s">
        <v>131</v>
      </c>
      <c r="B3" s="314"/>
      <c r="C3" s="315"/>
      <c r="D3" s="90" t="s">
        <v>57</v>
      </c>
      <c r="E3" s="91" t="s">
        <v>132</v>
      </c>
      <c r="F3" s="90" t="s">
        <v>318</v>
      </c>
      <c r="G3" s="316" t="s">
        <v>133</v>
      </c>
    </row>
    <row r="4" spans="1:7" ht="27.75" customHeight="1" thickBot="1">
      <c r="A4" s="92" t="s">
        <v>0</v>
      </c>
      <c r="B4" s="93" t="s">
        <v>1</v>
      </c>
      <c r="C4" s="93" t="s">
        <v>2</v>
      </c>
      <c r="D4" s="94" t="s">
        <v>134</v>
      </c>
      <c r="E4" s="95" t="s">
        <v>62</v>
      </c>
      <c r="F4" s="94" t="s">
        <v>63</v>
      </c>
      <c r="G4" s="317"/>
    </row>
    <row r="5" spans="1:7" ht="33.75" customHeight="1" thickTop="1">
      <c r="A5" s="318" t="s">
        <v>135</v>
      </c>
      <c r="B5" s="319"/>
      <c r="C5" s="320"/>
      <c r="D5" s="96">
        <f>D6+D34+D52</f>
        <v>778158</v>
      </c>
      <c r="E5" s="96">
        <f>E6+E34+E52</f>
        <v>755380</v>
      </c>
      <c r="F5" s="96">
        <f>F6+F34+F52</f>
        <v>22778</v>
      </c>
      <c r="G5" s="97" t="s">
        <v>65</v>
      </c>
    </row>
    <row r="6" spans="1:7" ht="31.5" customHeight="1">
      <c r="A6" s="98" t="s">
        <v>65</v>
      </c>
      <c r="B6" s="321" t="s">
        <v>136</v>
      </c>
      <c r="C6" s="322"/>
      <c r="D6" s="99">
        <f>SUM(D7:D33)</f>
        <v>271146</v>
      </c>
      <c r="E6" s="99">
        <f>SUM(E7:E33)</f>
        <v>248686</v>
      </c>
      <c r="F6" s="99">
        <f>SUM(F7:F33)</f>
        <v>22460</v>
      </c>
      <c r="G6" s="100" t="s">
        <v>65</v>
      </c>
    </row>
    <row r="7" spans="1:7" ht="30" customHeight="1">
      <c r="A7" s="101"/>
      <c r="B7" s="323" t="s">
        <v>65</v>
      </c>
      <c r="C7" s="323" t="s">
        <v>137</v>
      </c>
      <c r="D7" s="102">
        <v>180031</v>
      </c>
      <c r="E7" s="103">
        <v>173106</v>
      </c>
      <c r="F7" s="102">
        <f>D7-E7</f>
        <v>6925</v>
      </c>
      <c r="G7" s="104" t="s">
        <v>138</v>
      </c>
    </row>
    <row r="8" spans="1:7" ht="30" customHeight="1">
      <c r="A8" s="101"/>
      <c r="B8" s="324"/>
      <c r="C8" s="324"/>
      <c r="D8" s="105"/>
      <c r="E8" s="106"/>
      <c r="F8" s="105"/>
      <c r="G8" s="107" t="s">
        <v>139</v>
      </c>
    </row>
    <row r="9" spans="1:7" ht="30" customHeight="1">
      <c r="A9" s="101"/>
      <c r="B9" s="324"/>
      <c r="C9" s="324"/>
      <c r="D9" s="102"/>
      <c r="E9" s="106"/>
      <c r="F9" s="102"/>
      <c r="G9" s="107" t="s">
        <v>140</v>
      </c>
    </row>
    <row r="10" spans="1:7" ht="30" customHeight="1">
      <c r="A10" s="101"/>
      <c r="B10" s="324"/>
      <c r="C10" s="324"/>
      <c r="D10" s="102"/>
      <c r="E10" s="106"/>
      <c r="F10" s="102"/>
      <c r="G10" s="108" t="s">
        <v>141</v>
      </c>
    </row>
    <row r="11" spans="1:7" ht="30" customHeight="1">
      <c r="A11" s="101"/>
      <c r="B11" s="324"/>
      <c r="C11" s="325"/>
      <c r="D11" s="109"/>
      <c r="E11" s="110"/>
      <c r="F11" s="109"/>
      <c r="G11" s="111" t="s">
        <v>142</v>
      </c>
    </row>
    <row r="12" spans="1:7" ht="30" customHeight="1">
      <c r="A12" s="101"/>
      <c r="B12" s="324"/>
      <c r="C12" s="330" t="s">
        <v>143</v>
      </c>
      <c r="D12" s="102">
        <v>28056</v>
      </c>
      <c r="E12" s="106">
        <v>29968</v>
      </c>
      <c r="F12" s="102">
        <f>D12-E12</f>
        <v>-1912</v>
      </c>
      <c r="G12" s="104" t="s">
        <v>144</v>
      </c>
    </row>
    <row r="13" spans="1:7" ht="30" customHeight="1">
      <c r="A13" s="101"/>
      <c r="B13" s="324"/>
      <c r="C13" s="331"/>
      <c r="D13" s="102"/>
      <c r="E13" s="106"/>
      <c r="F13" s="102"/>
      <c r="G13" s="112" t="s">
        <v>145</v>
      </c>
    </row>
    <row r="14" spans="1:7" ht="30" customHeight="1">
      <c r="A14" s="101"/>
      <c r="B14" s="324"/>
      <c r="C14" s="331"/>
      <c r="D14" s="102"/>
      <c r="E14" s="106"/>
      <c r="F14" s="102"/>
      <c r="G14" s="108" t="s">
        <v>146</v>
      </c>
    </row>
    <row r="15" spans="1:7" ht="30" customHeight="1">
      <c r="A15" s="101"/>
      <c r="B15" s="324"/>
      <c r="C15" s="331"/>
      <c r="D15" s="102"/>
      <c r="E15" s="106"/>
      <c r="F15" s="102"/>
      <c r="G15" s="108" t="s">
        <v>147</v>
      </c>
    </row>
    <row r="16" spans="1:7" ht="30" customHeight="1">
      <c r="A16" s="101"/>
      <c r="B16" s="324"/>
      <c r="C16" s="331"/>
      <c r="D16" s="102"/>
      <c r="E16" s="106"/>
      <c r="F16" s="102"/>
      <c r="G16" s="108" t="s">
        <v>148</v>
      </c>
    </row>
    <row r="17" spans="1:7" ht="30" customHeight="1">
      <c r="A17" s="101"/>
      <c r="B17" s="324"/>
      <c r="C17" s="331"/>
      <c r="D17" s="102"/>
      <c r="E17" s="106"/>
      <c r="F17" s="102"/>
      <c r="G17" s="107" t="s">
        <v>149</v>
      </c>
    </row>
    <row r="18" spans="1:7" ht="30" customHeight="1">
      <c r="A18" s="101"/>
      <c r="B18" s="324"/>
      <c r="C18" s="331"/>
      <c r="D18" s="102"/>
      <c r="E18" s="106"/>
      <c r="F18" s="102"/>
      <c r="G18" s="107" t="s">
        <v>150</v>
      </c>
    </row>
    <row r="19" spans="1:7" ht="30" customHeight="1">
      <c r="A19" s="101"/>
      <c r="B19" s="324"/>
      <c r="C19" s="331"/>
      <c r="D19" s="113"/>
      <c r="E19" s="106"/>
      <c r="F19" s="102"/>
      <c r="G19" s="107" t="s">
        <v>151</v>
      </c>
    </row>
    <row r="20" spans="1:7" ht="30" customHeight="1">
      <c r="A20" s="101"/>
      <c r="B20" s="324"/>
      <c r="C20" s="331"/>
      <c r="D20" s="113"/>
      <c r="E20" s="106"/>
      <c r="F20" s="102"/>
      <c r="G20" s="107" t="s">
        <v>152</v>
      </c>
    </row>
    <row r="21" spans="1:7" ht="30" customHeight="1">
      <c r="A21" s="101"/>
      <c r="B21" s="324"/>
      <c r="C21" s="331"/>
      <c r="D21" s="105"/>
      <c r="E21" s="106"/>
      <c r="F21" s="102"/>
      <c r="G21" s="114" t="s">
        <v>153</v>
      </c>
    </row>
    <row r="22" spans="1:7" ht="30" customHeight="1">
      <c r="A22" s="101"/>
      <c r="B22" s="324"/>
      <c r="C22" s="332"/>
      <c r="D22" s="105"/>
      <c r="E22" s="106"/>
      <c r="F22" s="102"/>
      <c r="G22" s="115" t="s">
        <v>154</v>
      </c>
    </row>
    <row r="23" spans="1:7" ht="30" customHeight="1">
      <c r="A23" s="101"/>
      <c r="B23" s="324"/>
      <c r="C23" s="323" t="s">
        <v>155</v>
      </c>
      <c r="D23" s="116">
        <v>45033</v>
      </c>
      <c r="E23" s="103">
        <v>28880</v>
      </c>
      <c r="F23" s="116">
        <f>D23-E23</f>
        <v>16153</v>
      </c>
      <c r="G23" s="104" t="s">
        <v>156</v>
      </c>
    </row>
    <row r="24" spans="1:7" ht="30" customHeight="1">
      <c r="A24" s="101"/>
      <c r="B24" s="324"/>
      <c r="C24" s="324"/>
      <c r="D24" s="102"/>
      <c r="E24" s="106"/>
      <c r="F24" s="102"/>
      <c r="G24" s="107" t="s">
        <v>157</v>
      </c>
    </row>
    <row r="25" spans="1:7" ht="30" customHeight="1">
      <c r="A25" s="101"/>
      <c r="B25" s="324"/>
      <c r="C25" s="324"/>
      <c r="D25" s="117"/>
      <c r="E25" s="118"/>
      <c r="F25" s="117"/>
      <c r="G25" s="114" t="s">
        <v>158</v>
      </c>
    </row>
    <row r="26" spans="1:7" ht="30" customHeight="1">
      <c r="A26" s="101"/>
      <c r="B26" s="324"/>
      <c r="C26" s="324"/>
      <c r="D26" s="102"/>
      <c r="E26" s="106"/>
      <c r="F26" s="102"/>
      <c r="G26" s="119" t="s">
        <v>159</v>
      </c>
    </row>
    <row r="27" spans="1:7" ht="30" customHeight="1">
      <c r="A27" s="101"/>
      <c r="B27" s="324"/>
      <c r="C27" s="325"/>
      <c r="D27" s="120"/>
      <c r="E27" s="121"/>
      <c r="F27" s="120"/>
      <c r="G27" s="115" t="s">
        <v>160</v>
      </c>
    </row>
    <row r="28" spans="1:7" ht="33.75" customHeight="1">
      <c r="A28" s="101"/>
      <c r="B28" s="324"/>
      <c r="C28" s="330" t="s">
        <v>161</v>
      </c>
      <c r="D28" s="116">
        <v>18026</v>
      </c>
      <c r="E28" s="103">
        <v>16732</v>
      </c>
      <c r="F28" s="116">
        <f>D28-E28</f>
        <v>1294</v>
      </c>
      <c r="G28" s="104" t="s">
        <v>162</v>
      </c>
    </row>
    <row r="29" spans="1:7" ht="33.75" customHeight="1">
      <c r="A29" s="101"/>
      <c r="B29" s="324"/>
      <c r="C29" s="331"/>
      <c r="D29" s="102"/>
      <c r="E29" s="106"/>
      <c r="F29" s="102"/>
      <c r="G29" s="107" t="s">
        <v>339</v>
      </c>
    </row>
    <row r="30" spans="1:7" ht="33.75" customHeight="1">
      <c r="A30" s="101"/>
      <c r="B30" s="324"/>
      <c r="C30" s="331"/>
      <c r="D30" s="102"/>
      <c r="E30" s="106"/>
      <c r="F30" s="102"/>
      <c r="G30" s="107" t="s">
        <v>340</v>
      </c>
    </row>
    <row r="31" spans="1:7" ht="33.75" customHeight="1">
      <c r="A31" s="101"/>
      <c r="B31" s="324"/>
      <c r="C31" s="332"/>
      <c r="D31" s="102"/>
      <c r="E31" s="106"/>
      <c r="F31" s="102"/>
      <c r="G31" s="107" t="s">
        <v>163</v>
      </c>
    </row>
    <row r="32" spans="1:7" ht="30" customHeight="1">
      <c r="A32" s="101"/>
      <c r="B32" s="324"/>
      <c r="C32" s="323" t="s">
        <v>164</v>
      </c>
      <c r="D32" s="326"/>
      <c r="E32" s="122"/>
      <c r="F32" s="116"/>
      <c r="G32" s="104"/>
    </row>
    <row r="33" spans="1:7" ht="30" customHeight="1">
      <c r="A33" s="101"/>
      <c r="B33" s="325"/>
      <c r="C33" s="325"/>
      <c r="D33" s="327"/>
      <c r="E33" s="123"/>
      <c r="F33" s="109"/>
      <c r="G33" s="111"/>
    </row>
    <row r="34" spans="1:7" ht="34.5" customHeight="1">
      <c r="A34" s="101"/>
      <c r="B34" s="321" t="s">
        <v>165</v>
      </c>
      <c r="C34" s="322"/>
      <c r="D34" s="99">
        <f>SUM(D35:D51)</f>
        <v>144994</v>
      </c>
      <c r="E34" s="99">
        <f>SUM(E35:E51)</f>
        <v>83634</v>
      </c>
      <c r="F34" s="99">
        <f>SUM(F35:F51)</f>
        <v>61360</v>
      </c>
      <c r="G34" s="100" t="s">
        <v>65</v>
      </c>
    </row>
    <row r="35" spans="1:7" ht="31.5" customHeight="1">
      <c r="A35" s="101"/>
      <c r="B35" s="128" t="s">
        <v>65</v>
      </c>
      <c r="C35" s="323" t="s">
        <v>137</v>
      </c>
      <c r="D35" s="116">
        <v>98812</v>
      </c>
      <c r="E35" s="103">
        <v>51580</v>
      </c>
      <c r="F35" s="116">
        <f>D35-E35</f>
        <v>47232</v>
      </c>
      <c r="G35" s="104" t="s">
        <v>166</v>
      </c>
    </row>
    <row r="36" spans="1:7" ht="31.5" customHeight="1">
      <c r="A36" s="101"/>
      <c r="B36" s="129"/>
      <c r="C36" s="325"/>
      <c r="D36" s="109"/>
      <c r="E36" s="110"/>
      <c r="F36" s="109"/>
      <c r="G36" s="111" t="s">
        <v>167</v>
      </c>
    </row>
    <row r="37" spans="1:7" ht="33.75" customHeight="1">
      <c r="A37" s="101"/>
      <c r="B37" s="129"/>
      <c r="C37" s="124" t="s">
        <v>143</v>
      </c>
      <c r="D37" s="116">
        <v>16605</v>
      </c>
      <c r="E37" s="103">
        <v>11628</v>
      </c>
      <c r="F37" s="116">
        <f>D37-E37</f>
        <v>4977</v>
      </c>
      <c r="G37" s="104" t="s">
        <v>168</v>
      </c>
    </row>
    <row r="38" spans="1:7" ht="33.75" customHeight="1">
      <c r="A38" s="101"/>
      <c r="B38" s="129"/>
      <c r="C38" s="125"/>
      <c r="D38" s="102"/>
      <c r="E38" s="126"/>
      <c r="F38" s="102"/>
      <c r="G38" s="107" t="s">
        <v>169</v>
      </c>
    </row>
    <row r="39" spans="1:7" ht="33.75" customHeight="1">
      <c r="A39" s="101"/>
      <c r="B39" s="129"/>
      <c r="C39" s="125"/>
      <c r="D39" s="102"/>
      <c r="E39" s="126"/>
      <c r="F39" s="102"/>
      <c r="G39" s="107" t="s">
        <v>170</v>
      </c>
    </row>
    <row r="40" spans="1:7" ht="33.75" customHeight="1">
      <c r="A40" s="101"/>
      <c r="B40" s="129"/>
      <c r="C40" s="125"/>
      <c r="D40" s="102"/>
      <c r="E40" s="126"/>
      <c r="F40" s="102"/>
      <c r="G40" s="107" t="s">
        <v>171</v>
      </c>
    </row>
    <row r="41" spans="1:7" ht="33.75" customHeight="1">
      <c r="A41" s="101"/>
      <c r="B41" s="129"/>
      <c r="C41" s="125"/>
      <c r="D41" s="102"/>
      <c r="E41" s="126"/>
      <c r="F41" s="102"/>
      <c r="G41" s="107" t="s">
        <v>356</v>
      </c>
    </row>
    <row r="42" spans="1:7" ht="33.75" customHeight="1">
      <c r="A42" s="101"/>
      <c r="B42" s="129"/>
      <c r="C42" s="127"/>
      <c r="D42" s="109"/>
      <c r="E42" s="123"/>
      <c r="F42" s="109"/>
      <c r="G42" s="111" t="s">
        <v>357</v>
      </c>
    </row>
    <row r="43" spans="1:7" ht="31.5" customHeight="1">
      <c r="A43" s="101"/>
      <c r="B43" s="129"/>
      <c r="C43" s="124" t="s">
        <v>155</v>
      </c>
      <c r="D43" s="116">
        <v>13897</v>
      </c>
      <c r="E43" s="103">
        <v>12115</v>
      </c>
      <c r="F43" s="116">
        <f>D43-E43</f>
        <v>1782</v>
      </c>
      <c r="G43" s="107" t="s">
        <v>358</v>
      </c>
    </row>
    <row r="44" spans="1:7" ht="31.5" customHeight="1">
      <c r="A44" s="101"/>
      <c r="B44" s="129"/>
      <c r="C44" s="125"/>
      <c r="D44" s="102"/>
      <c r="E44" s="126"/>
      <c r="F44" s="102"/>
      <c r="G44" s="107" t="s">
        <v>359</v>
      </c>
    </row>
    <row r="45" spans="1:7" ht="31.5" customHeight="1">
      <c r="A45" s="101"/>
      <c r="B45" s="129"/>
      <c r="C45" s="125"/>
      <c r="D45" s="102"/>
      <c r="E45" s="126"/>
      <c r="F45" s="102"/>
      <c r="G45" s="107" t="s">
        <v>360</v>
      </c>
    </row>
    <row r="46" spans="1:7" ht="31.5" customHeight="1">
      <c r="A46" s="101"/>
      <c r="B46" s="129"/>
      <c r="C46" s="127"/>
      <c r="D46" s="109"/>
      <c r="E46" s="123"/>
      <c r="F46" s="109"/>
      <c r="G46" s="111"/>
    </row>
    <row r="47" spans="1:7" ht="33" customHeight="1">
      <c r="A47" s="101"/>
      <c r="B47" s="129"/>
      <c r="C47" s="323" t="s">
        <v>161</v>
      </c>
      <c r="D47" s="116">
        <v>15680</v>
      </c>
      <c r="E47" s="103">
        <v>8311</v>
      </c>
      <c r="F47" s="116">
        <f>D47-E47</f>
        <v>7369</v>
      </c>
      <c r="G47" s="104" t="s">
        <v>341</v>
      </c>
    </row>
    <row r="48" spans="1:7" ht="33" customHeight="1">
      <c r="A48" s="101"/>
      <c r="B48" s="129"/>
      <c r="C48" s="324"/>
      <c r="D48" s="102"/>
      <c r="E48" s="126"/>
      <c r="F48" s="102"/>
      <c r="G48" s="107" t="s">
        <v>361</v>
      </c>
    </row>
    <row r="49" spans="1:7" ht="33" customHeight="1">
      <c r="A49" s="238"/>
      <c r="B49" s="239"/>
      <c r="C49" s="329"/>
      <c r="D49" s="240"/>
      <c r="E49" s="241"/>
      <c r="F49" s="240"/>
      <c r="G49" s="169" t="s">
        <v>342</v>
      </c>
    </row>
    <row r="50" spans="1:7" ht="33" customHeight="1">
      <c r="A50" s="244"/>
      <c r="B50" s="245"/>
      <c r="C50" s="328" t="s">
        <v>164</v>
      </c>
      <c r="D50" s="333"/>
      <c r="E50" s="246"/>
      <c r="F50" s="247"/>
      <c r="G50" s="248"/>
    </row>
    <row r="51" spans="1:7" ht="33" customHeight="1">
      <c r="A51" s="238"/>
      <c r="B51" s="239"/>
      <c r="C51" s="329"/>
      <c r="D51" s="334"/>
      <c r="E51" s="249"/>
      <c r="F51" s="240"/>
      <c r="G51" s="169"/>
    </row>
    <row r="52" spans="1:7" ht="39" customHeight="1">
      <c r="A52" s="101"/>
      <c r="B52" s="335" t="s">
        <v>172</v>
      </c>
      <c r="C52" s="336"/>
      <c r="D52" s="242">
        <f>SUM(D53:D89)</f>
        <v>362018</v>
      </c>
      <c r="E52" s="242">
        <f>SUM(E53:E89)</f>
        <v>423060</v>
      </c>
      <c r="F52" s="242">
        <f>SUM(F53:F89)</f>
        <v>-61042</v>
      </c>
      <c r="G52" s="243"/>
    </row>
    <row r="53" spans="1:7" ht="23.25" customHeight="1">
      <c r="A53" s="101"/>
      <c r="B53" s="128" t="s">
        <v>65</v>
      </c>
      <c r="C53" s="323" t="s">
        <v>173</v>
      </c>
      <c r="D53" s="102">
        <v>362018</v>
      </c>
      <c r="E53" s="106">
        <v>423060</v>
      </c>
      <c r="F53" s="102">
        <f>D53-E53</f>
        <v>-61042</v>
      </c>
      <c r="G53" s="104" t="s">
        <v>174</v>
      </c>
    </row>
    <row r="54" spans="1:7" ht="23.25" customHeight="1">
      <c r="A54" s="101"/>
      <c r="B54" s="129"/>
      <c r="C54" s="324"/>
      <c r="D54" s="102"/>
      <c r="E54" s="126"/>
      <c r="F54" s="102"/>
      <c r="G54" s="107" t="s">
        <v>175</v>
      </c>
    </row>
    <row r="55" spans="1:7" ht="23.25" customHeight="1">
      <c r="A55" s="101"/>
      <c r="B55" s="129"/>
      <c r="C55" s="324"/>
      <c r="D55" s="102"/>
      <c r="E55" s="126"/>
      <c r="F55" s="102"/>
      <c r="G55" s="107" t="s">
        <v>176</v>
      </c>
    </row>
    <row r="56" spans="1:7" ht="23.25" customHeight="1">
      <c r="A56" s="101"/>
      <c r="B56" s="129"/>
      <c r="C56" s="324"/>
      <c r="D56" s="102"/>
      <c r="E56" s="126"/>
      <c r="F56" s="102"/>
      <c r="G56" s="107" t="s">
        <v>177</v>
      </c>
    </row>
    <row r="57" spans="1:7" ht="23.25" customHeight="1">
      <c r="A57" s="101"/>
      <c r="B57" s="129"/>
      <c r="C57" s="324"/>
      <c r="D57" s="102"/>
      <c r="E57" s="126"/>
      <c r="F57" s="102"/>
      <c r="G57" s="107" t="s">
        <v>178</v>
      </c>
    </row>
    <row r="58" spans="1:7" ht="23.25" customHeight="1">
      <c r="A58" s="101"/>
      <c r="B58" s="129"/>
      <c r="C58" s="324"/>
      <c r="D58" s="102"/>
      <c r="E58" s="126"/>
      <c r="F58" s="102"/>
      <c r="G58" s="107" t="s">
        <v>179</v>
      </c>
    </row>
    <row r="59" spans="1:7" ht="23.25" customHeight="1">
      <c r="A59" s="101"/>
      <c r="B59" s="129"/>
      <c r="C59" s="324"/>
      <c r="D59" s="102"/>
      <c r="E59" s="126"/>
      <c r="F59" s="102"/>
      <c r="G59" s="107" t="s">
        <v>180</v>
      </c>
    </row>
    <row r="60" spans="1:7" ht="23.25" customHeight="1">
      <c r="A60" s="101"/>
      <c r="B60" s="129"/>
      <c r="C60" s="324"/>
      <c r="D60" s="102"/>
      <c r="E60" s="126"/>
      <c r="F60" s="102"/>
      <c r="G60" s="107" t="s">
        <v>181</v>
      </c>
    </row>
    <row r="61" spans="1:7" ht="23.25" customHeight="1">
      <c r="A61" s="101"/>
      <c r="B61" s="129"/>
      <c r="C61" s="324"/>
      <c r="D61" s="102"/>
      <c r="E61" s="126"/>
      <c r="F61" s="102"/>
      <c r="G61" s="107" t="s">
        <v>182</v>
      </c>
    </row>
    <row r="62" spans="1:7" ht="23.25" customHeight="1">
      <c r="A62" s="101"/>
      <c r="B62" s="129"/>
      <c r="C62" s="324"/>
      <c r="D62" s="102"/>
      <c r="E62" s="126"/>
      <c r="F62" s="102"/>
      <c r="G62" s="107" t="s">
        <v>183</v>
      </c>
    </row>
    <row r="63" spans="1:7" ht="23.25" customHeight="1">
      <c r="A63" s="101"/>
      <c r="B63" s="129"/>
      <c r="C63" s="324"/>
      <c r="D63" s="102"/>
      <c r="E63" s="126"/>
      <c r="F63" s="102"/>
      <c r="G63" s="107" t="s">
        <v>184</v>
      </c>
    </row>
    <row r="64" spans="1:7" ht="23.25" customHeight="1">
      <c r="A64" s="101"/>
      <c r="B64" s="129"/>
      <c r="C64" s="324"/>
      <c r="D64" s="102"/>
      <c r="E64" s="126"/>
      <c r="F64" s="102"/>
      <c r="G64" s="107" t="s">
        <v>185</v>
      </c>
    </row>
    <row r="65" spans="1:7" ht="23.25" customHeight="1">
      <c r="A65" s="101"/>
      <c r="B65" s="129"/>
      <c r="C65" s="324"/>
      <c r="D65" s="102"/>
      <c r="E65" s="126"/>
      <c r="F65" s="102"/>
      <c r="G65" s="107" t="s">
        <v>186</v>
      </c>
    </row>
    <row r="66" spans="1:7" ht="23.25" customHeight="1">
      <c r="A66" s="101"/>
      <c r="B66" s="129"/>
      <c r="C66" s="324"/>
      <c r="D66" s="102"/>
      <c r="E66" s="126"/>
      <c r="F66" s="102"/>
      <c r="G66" s="107" t="s">
        <v>187</v>
      </c>
    </row>
    <row r="67" spans="1:7" ht="23.25" customHeight="1">
      <c r="A67" s="101"/>
      <c r="B67" s="129"/>
      <c r="C67" s="324"/>
      <c r="D67" s="102"/>
      <c r="E67" s="126"/>
      <c r="F67" s="102"/>
      <c r="G67" s="107" t="s">
        <v>188</v>
      </c>
    </row>
    <row r="68" spans="1:7" ht="23.25" customHeight="1">
      <c r="A68" s="101"/>
      <c r="B68" s="129"/>
      <c r="C68" s="324"/>
      <c r="D68" s="102"/>
      <c r="E68" s="126"/>
      <c r="F68" s="102"/>
      <c r="G68" s="107" t="s">
        <v>189</v>
      </c>
    </row>
    <row r="69" spans="1:7" ht="23.25" customHeight="1">
      <c r="A69" s="101"/>
      <c r="B69" s="129"/>
      <c r="C69" s="324"/>
      <c r="D69" s="102"/>
      <c r="E69" s="126"/>
      <c r="F69" s="102"/>
      <c r="G69" s="107" t="s">
        <v>190</v>
      </c>
    </row>
    <row r="70" spans="1:7" ht="23.25" customHeight="1">
      <c r="A70" s="101"/>
      <c r="B70" s="129"/>
      <c r="C70" s="324"/>
      <c r="D70" s="102"/>
      <c r="E70" s="126"/>
      <c r="F70" s="102"/>
      <c r="G70" s="107" t="s">
        <v>191</v>
      </c>
    </row>
    <row r="71" spans="1:7" ht="23.25" customHeight="1">
      <c r="A71" s="101"/>
      <c r="B71" s="129"/>
      <c r="C71" s="324"/>
      <c r="D71" s="102"/>
      <c r="E71" s="126"/>
      <c r="F71" s="102"/>
      <c r="G71" s="107" t="s">
        <v>192</v>
      </c>
    </row>
    <row r="72" spans="1:7" ht="23.25" customHeight="1">
      <c r="A72" s="101"/>
      <c r="B72" s="129"/>
      <c r="C72" s="324"/>
      <c r="D72" s="102"/>
      <c r="E72" s="126"/>
      <c r="F72" s="102"/>
      <c r="G72" s="107" t="s">
        <v>193</v>
      </c>
    </row>
    <row r="73" spans="1:7" ht="23.25" customHeight="1">
      <c r="A73" s="101"/>
      <c r="B73" s="129"/>
      <c r="C73" s="324"/>
      <c r="D73" s="102"/>
      <c r="E73" s="126"/>
      <c r="F73" s="102"/>
      <c r="G73" s="107" t="s">
        <v>194</v>
      </c>
    </row>
    <row r="74" spans="1:7" ht="23.25" customHeight="1">
      <c r="A74" s="101"/>
      <c r="B74" s="129"/>
      <c r="C74" s="324"/>
      <c r="D74" s="102"/>
      <c r="E74" s="126"/>
      <c r="F74" s="102"/>
      <c r="G74" s="107" t="s">
        <v>195</v>
      </c>
    </row>
    <row r="75" spans="1:7" ht="23.25" customHeight="1">
      <c r="A75" s="101"/>
      <c r="B75" s="129"/>
      <c r="C75" s="324"/>
      <c r="D75" s="102"/>
      <c r="E75" s="126"/>
      <c r="F75" s="102"/>
      <c r="G75" s="107" t="s">
        <v>196</v>
      </c>
    </row>
    <row r="76" spans="1:7" ht="23.25" customHeight="1">
      <c r="A76" s="101"/>
      <c r="B76" s="129"/>
      <c r="C76" s="324"/>
      <c r="D76" s="102"/>
      <c r="E76" s="126"/>
      <c r="F76" s="102"/>
      <c r="G76" s="107" t="s">
        <v>197</v>
      </c>
    </row>
    <row r="77" spans="1:7" ht="23.25" customHeight="1">
      <c r="A77" s="101"/>
      <c r="B77" s="129"/>
      <c r="C77" s="324"/>
      <c r="D77" s="102"/>
      <c r="E77" s="126"/>
      <c r="F77" s="102"/>
      <c r="G77" s="107" t="s">
        <v>198</v>
      </c>
    </row>
    <row r="78" spans="1:7" ht="23.25" customHeight="1">
      <c r="A78" s="101"/>
      <c r="B78" s="129"/>
      <c r="C78" s="324"/>
      <c r="D78" s="102"/>
      <c r="E78" s="126"/>
      <c r="F78" s="102"/>
      <c r="G78" s="107" t="s">
        <v>199</v>
      </c>
    </row>
    <row r="79" spans="1:7" ht="23.25" customHeight="1">
      <c r="A79" s="101"/>
      <c r="B79" s="129"/>
      <c r="C79" s="324"/>
      <c r="D79" s="102"/>
      <c r="E79" s="126"/>
      <c r="F79" s="102"/>
      <c r="G79" s="107" t="s">
        <v>200</v>
      </c>
    </row>
    <row r="80" spans="1:7" ht="23.25" customHeight="1">
      <c r="A80" s="101"/>
      <c r="B80" s="129"/>
      <c r="C80" s="324"/>
      <c r="D80" s="102"/>
      <c r="E80" s="126"/>
      <c r="F80" s="102"/>
      <c r="G80" s="107" t="s">
        <v>201</v>
      </c>
    </row>
    <row r="81" spans="1:7" ht="23.25" customHeight="1">
      <c r="A81" s="101"/>
      <c r="B81" s="129"/>
      <c r="C81" s="324"/>
      <c r="D81" s="102"/>
      <c r="E81" s="126"/>
      <c r="F81" s="102"/>
      <c r="G81" s="107" t="s">
        <v>202</v>
      </c>
    </row>
    <row r="82" spans="1:7" ht="23.25" customHeight="1">
      <c r="A82" s="101"/>
      <c r="B82" s="129"/>
      <c r="C82" s="324"/>
      <c r="D82" s="102"/>
      <c r="E82" s="126"/>
      <c r="F82" s="102"/>
      <c r="G82" s="107" t="s">
        <v>203</v>
      </c>
    </row>
    <row r="83" spans="1:7" ht="23.25" customHeight="1">
      <c r="A83" s="101"/>
      <c r="B83" s="129"/>
      <c r="C83" s="324"/>
      <c r="D83" s="102"/>
      <c r="E83" s="126"/>
      <c r="F83" s="102"/>
      <c r="G83" s="107" t="s">
        <v>204</v>
      </c>
    </row>
    <row r="84" spans="1:7" ht="23.25" customHeight="1">
      <c r="A84" s="101"/>
      <c r="B84" s="129"/>
      <c r="C84" s="324"/>
      <c r="D84" s="102"/>
      <c r="E84" s="126"/>
      <c r="F84" s="102"/>
      <c r="G84" s="107" t="s">
        <v>205</v>
      </c>
    </row>
    <row r="85" spans="1:7" ht="23.25" customHeight="1">
      <c r="A85" s="101"/>
      <c r="B85" s="129"/>
      <c r="C85" s="324"/>
      <c r="D85" s="102"/>
      <c r="E85" s="126"/>
      <c r="F85" s="102"/>
      <c r="G85" s="107" t="s">
        <v>206</v>
      </c>
    </row>
    <row r="86" spans="1:7" ht="23.25" customHeight="1">
      <c r="A86" s="101"/>
      <c r="B86" s="129"/>
      <c r="C86" s="324"/>
      <c r="D86" s="113"/>
      <c r="E86" s="126"/>
      <c r="F86" s="113"/>
      <c r="G86" s="107" t="s">
        <v>207</v>
      </c>
    </row>
    <row r="87" spans="1:7" ht="23.25" customHeight="1">
      <c r="A87" s="101"/>
      <c r="B87" s="129"/>
      <c r="C87" s="324"/>
      <c r="D87" s="130"/>
      <c r="E87" s="131"/>
      <c r="F87" s="132"/>
      <c r="G87" s="133" t="s">
        <v>208</v>
      </c>
    </row>
    <row r="88" spans="1:7" ht="23.25" customHeight="1">
      <c r="A88" s="101"/>
      <c r="B88" s="129"/>
      <c r="C88" s="324"/>
      <c r="D88" s="105"/>
      <c r="E88" s="131"/>
      <c r="F88" s="132"/>
      <c r="G88" s="134" t="s">
        <v>209</v>
      </c>
    </row>
    <row r="89" spans="1:7" ht="23.25" customHeight="1">
      <c r="A89" s="135"/>
      <c r="B89" s="136"/>
      <c r="C89" s="325"/>
      <c r="D89" s="137"/>
      <c r="E89" s="138"/>
      <c r="F89" s="139"/>
      <c r="G89" s="140" t="s">
        <v>210</v>
      </c>
    </row>
    <row r="90" spans="1:7" ht="26.25" customHeight="1">
      <c r="A90" s="318" t="s">
        <v>211</v>
      </c>
      <c r="B90" s="319"/>
      <c r="C90" s="320"/>
      <c r="D90" s="96">
        <f>D91+D126</f>
        <v>63141</v>
      </c>
      <c r="E90" s="96">
        <f>E91+E126</f>
        <v>54462</v>
      </c>
      <c r="F90" s="96">
        <f>F91+F126</f>
        <v>8679</v>
      </c>
      <c r="G90" s="97" t="s">
        <v>65</v>
      </c>
    </row>
    <row r="91" spans="1:7" ht="26.25" customHeight="1">
      <c r="A91" s="98" t="s">
        <v>65</v>
      </c>
      <c r="B91" s="321" t="s">
        <v>212</v>
      </c>
      <c r="C91" s="322"/>
      <c r="D91" s="99">
        <f>SUM(D92:D125)</f>
        <v>58861</v>
      </c>
      <c r="E91" s="99">
        <f>SUM(E92:E125)</f>
        <v>51161</v>
      </c>
      <c r="F91" s="99">
        <f>SUM(F92:F125)</f>
        <v>7700</v>
      </c>
      <c r="G91" s="100" t="s">
        <v>65</v>
      </c>
    </row>
    <row r="92" spans="1:7" ht="29.25" customHeight="1">
      <c r="A92" s="101"/>
      <c r="B92" s="128" t="s">
        <v>65</v>
      </c>
      <c r="C92" s="330" t="s">
        <v>213</v>
      </c>
      <c r="D92" s="102">
        <v>31306</v>
      </c>
      <c r="E92" s="106">
        <v>25842</v>
      </c>
      <c r="F92" s="102">
        <f>D92-E92</f>
        <v>5464</v>
      </c>
      <c r="G92" s="104" t="s">
        <v>214</v>
      </c>
    </row>
    <row r="93" spans="1:7" ht="29.25" customHeight="1">
      <c r="A93" s="101"/>
      <c r="B93" s="129"/>
      <c r="C93" s="331"/>
      <c r="D93" s="102"/>
      <c r="E93" s="106"/>
      <c r="F93" s="102"/>
      <c r="G93" s="107" t="s">
        <v>215</v>
      </c>
    </row>
    <row r="94" spans="1:7" ht="29.25" customHeight="1">
      <c r="A94" s="101"/>
      <c r="B94" s="129"/>
      <c r="C94" s="331"/>
      <c r="D94" s="102"/>
      <c r="E94" s="106"/>
      <c r="F94" s="102"/>
      <c r="G94" s="107" t="s">
        <v>216</v>
      </c>
    </row>
    <row r="95" spans="1:7" ht="29.25" customHeight="1">
      <c r="A95" s="101"/>
      <c r="B95" s="129"/>
      <c r="C95" s="331"/>
      <c r="D95" s="102"/>
      <c r="E95" s="106"/>
      <c r="F95" s="102"/>
      <c r="G95" s="107" t="s">
        <v>217</v>
      </c>
    </row>
    <row r="96" spans="1:7" ht="29.25" customHeight="1">
      <c r="A96" s="101"/>
      <c r="B96" s="129"/>
      <c r="C96" s="331"/>
      <c r="D96" s="102"/>
      <c r="E96" s="106"/>
      <c r="F96" s="102"/>
      <c r="G96" s="107" t="s">
        <v>218</v>
      </c>
    </row>
    <row r="97" spans="1:7" ht="29.25" customHeight="1">
      <c r="A97" s="101"/>
      <c r="B97" s="129"/>
      <c r="C97" s="331"/>
      <c r="D97" s="102"/>
      <c r="E97" s="106"/>
      <c r="F97" s="102"/>
      <c r="G97" s="107" t="s">
        <v>219</v>
      </c>
    </row>
    <row r="98" spans="1:7" ht="29.25" customHeight="1">
      <c r="A98" s="101"/>
      <c r="B98" s="129"/>
      <c r="C98" s="331"/>
      <c r="D98" s="102"/>
      <c r="E98" s="106"/>
      <c r="F98" s="102"/>
      <c r="G98" s="112" t="s">
        <v>220</v>
      </c>
    </row>
    <row r="99" spans="1:7" ht="29.25" customHeight="1">
      <c r="A99" s="101"/>
      <c r="B99" s="129"/>
      <c r="C99" s="331"/>
      <c r="D99" s="102"/>
      <c r="E99" s="106"/>
      <c r="F99" s="102"/>
      <c r="G99" s="107" t="s">
        <v>221</v>
      </c>
    </row>
    <row r="100" spans="1:7" ht="29.25" customHeight="1">
      <c r="A100" s="101"/>
      <c r="B100" s="129"/>
      <c r="C100" s="331"/>
      <c r="D100" s="102"/>
      <c r="E100" s="106"/>
      <c r="F100" s="102"/>
      <c r="G100" s="107" t="s">
        <v>222</v>
      </c>
    </row>
    <row r="101" spans="1:7" ht="29.25" customHeight="1">
      <c r="A101" s="101"/>
      <c r="B101" s="129"/>
      <c r="C101" s="331"/>
      <c r="D101" s="102"/>
      <c r="E101" s="106"/>
      <c r="F101" s="102"/>
      <c r="G101" s="107" t="s">
        <v>223</v>
      </c>
    </row>
    <row r="102" spans="1:7" ht="29.25" customHeight="1">
      <c r="A102" s="101"/>
      <c r="B102" s="129"/>
      <c r="C102" s="331"/>
      <c r="D102" s="132"/>
      <c r="E102" s="141"/>
      <c r="F102" s="132"/>
      <c r="G102" s="142" t="s">
        <v>224</v>
      </c>
    </row>
    <row r="103" spans="1:7" ht="29.25" customHeight="1">
      <c r="A103" s="101"/>
      <c r="B103" s="129"/>
      <c r="C103" s="332"/>
      <c r="D103" s="143"/>
      <c r="E103" s="144"/>
      <c r="F103" s="143"/>
      <c r="G103" s="142" t="s">
        <v>225</v>
      </c>
    </row>
    <row r="104" spans="1:7" ht="26.25" customHeight="1">
      <c r="A104" s="101"/>
      <c r="B104" s="129"/>
      <c r="C104" s="128"/>
      <c r="D104" s="102">
        <v>12163</v>
      </c>
      <c r="E104" s="106">
        <v>16027</v>
      </c>
      <c r="F104" s="102">
        <f>D104-E104</f>
        <v>-3864</v>
      </c>
      <c r="G104" s="104" t="s">
        <v>227</v>
      </c>
    </row>
    <row r="105" spans="1:7" ht="26.25" customHeight="1">
      <c r="A105" s="101"/>
      <c r="B105" s="129"/>
      <c r="C105" s="129"/>
      <c r="D105" s="102"/>
      <c r="E105" s="106"/>
      <c r="F105" s="102"/>
      <c r="G105" s="107" t="s">
        <v>228</v>
      </c>
    </row>
    <row r="106" spans="1:7" ht="26.25" customHeight="1">
      <c r="A106" s="101"/>
      <c r="B106" s="129"/>
      <c r="C106" s="129"/>
      <c r="D106" s="102"/>
      <c r="E106" s="106"/>
      <c r="F106" s="102"/>
      <c r="G106" s="107" t="s">
        <v>229</v>
      </c>
    </row>
    <row r="107" spans="1:7" ht="26.25" customHeight="1">
      <c r="A107" s="101"/>
      <c r="B107" s="129"/>
      <c r="C107" s="129"/>
      <c r="D107" s="102"/>
      <c r="E107" s="106"/>
      <c r="F107" s="102"/>
      <c r="G107" s="107" t="s">
        <v>230</v>
      </c>
    </row>
    <row r="108" spans="1:7" ht="26.25" customHeight="1">
      <c r="A108" s="259"/>
      <c r="B108" s="258"/>
      <c r="C108" s="129"/>
      <c r="D108" s="102"/>
      <c r="E108" s="106"/>
      <c r="F108" s="102"/>
      <c r="G108" s="145" t="s">
        <v>231</v>
      </c>
    </row>
    <row r="109" spans="1:7" ht="26.25" customHeight="1">
      <c r="A109" s="80"/>
      <c r="B109" s="260"/>
      <c r="C109" s="238"/>
      <c r="D109" s="239"/>
      <c r="E109" s="249"/>
      <c r="F109" s="240"/>
      <c r="G109" s="250" t="s">
        <v>232</v>
      </c>
    </row>
    <row r="110" spans="1:7" ht="26.25" customHeight="1">
      <c r="A110" s="262"/>
      <c r="B110" s="261"/>
      <c r="C110" s="244"/>
      <c r="D110" s="245"/>
      <c r="E110" s="246"/>
      <c r="F110" s="247"/>
      <c r="G110" s="248" t="s">
        <v>233</v>
      </c>
    </row>
    <row r="111" spans="1:7" ht="26.25" customHeight="1">
      <c r="A111" s="101"/>
      <c r="B111" s="129"/>
      <c r="C111" s="129" t="s">
        <v>226</v>
      </c>
      <c r="D111" s="102"/>
      <c r="E111" s="106"/>
      <c r="F111" s="102"/>
      <c r="G111" s="107" t="s">
        <v>234</v>
      </c>
    </row>
    <row r="112" spans="1:7" ht="26.25" customHeight="1">
      <c r="A112" s="101"/>
      <c r="B112" s="129"/>
      <c r="C112" s="129"/>
      <c r="D112" s="102"/>
      <c r="E112" s="106"/>
      <c r="F112" s="102"/>
      <c r="G112" s="107" t="s">
        <v>235</v>
      </c>
    </row>
    <row r="113" spans="1:7" ht="26.25" customHeight="1">
      <c r="A113" s="101"/>
      <c r="B113" s="129"/>
      <c r="C113" s="129"/>
      <c r="D113" s="102"/>
      <c r="E113" s="106"/>
      <c r="F113" s="102"/>
      <c r="G113" s="145" t="s">
        <v>236</v>
      </c>
    </row>
    <row r="114" spans="1:7" ht="26.25" customHeight="1">
      <c r="A114" s="101"/>
      <c r="B114" s="129"/>
      <c r="C114" s="129"/>
      <c r="D114" s="102"/>
      <c r="E114" s="106"/>
      <c r="F114" s="102"/>
      <c r="G114" s="114" t="s">
        <v>237</v>
      </c>
    </row>
    <row r="115" spans="1:7" ht="26.25" customHeight="1">
      <c r="A115" s="101"/>
      <c r="B115" s="129"/>
      <c r="C115" s="129"/>
      <c r="D115" s="146"/>
      <c r="E115" s="147"/>
      <c r="F115" s="146"/>
      <c r="G115" s="148" t="s">
        <v>238</v>
      </c>
    </row>
    <row r="116" spans="1:7" ht="26.25" customHeight="1">
      <c r="A116" s="101"/>
      <c r="B116" s="129"/>
      <c r="C116" s="136"/>
      <c r="D116" s="146"/>
      <c r="E116" s="147"/>
      <c r="F116" s="146"/>
      <c r="G116" s="148" t="s">
        <v>239</v>
      </c>
    </row>
    <row r="117" spans="1:7" ht="29.25" customHeight="1">
      <c r="A117" s="101"/>
      <c r="B117" s="129"/>
      <c r="C117" s="330" t="s">
        <v>240</v>
      </c>
      <c r="D117" s="116">
        <v>4560</v>
      </c>
      <c r="E117" s="103">
        <v>3183</v>
      </c>
      <c r="F117" s="116">
        <f aca="true" t="shared" si="0" ref="F117:F122">D117-E117</f>
        <v>1377</v>
      </c>
      <c r="G117" s="149" t="s">
        <v>241</v>
      </c>
    </row>
    <row r="118" spans="1:7" ht="29.25" customHeight="1">
      <c r="A118" s="101"/>
      <c r="B118" s="129"/>
      <c r="C118" s="331"/>
      <c r="D118" s="150"/>
      <c r="E118" s="106"/>
      <c r="F118" s="102"/>
      <c r="G118" s="151" t="s">
        <v>242</v>
      </c>
    </row>
    <row r="119" spans="1:7" ht="29.25" customHeight="1">
      <c r="A119" s="101"/>
      <c r="B119" s="129"/>
      <c r="C119" s="332"/>
      <c r="D119" s="105"/>
      <c r="E119" s="121"/>
      <c r="F119" s="120"/>
      <c r="G119" s="152" t="s">
        <v>243</v>
      </c>
    </row>
    <row r="120" spans="1:7" ht="29.25" customHeight="1">
      <c r="A120" s="101"/>
      <c r="B120" s="129"/>
      <c r="C120" s="323" t="s">
        <v>244</v>
      </c>
      <c r="D120" s="116">
        <v>6732</v>
      </c>
      <c r="E120" s="103">
        <v>4903</v>
      </c>
      <c r="F120" s="116">
        <f t="shared" si="0"/>
        <v>1829</v>
      </c>
      <c r="G120" s="104" t="s">
        <v>245</v>
      </c>
    </row>
    <row r="121" spans="1:7" ht="29.25" customHeight="1">
      <c r="A121" s="101"/>
      <c r="B121" s="129"/>
      <c r="C121" s="325"/>
      <c r="D121" s="109"/>
      <c r="E121" s="110"/>
      <c r="F121" s="109">
        <f t="shared" si="0"/>
        <v>0</v>
      </c>
      <c r="G121" s="111" t="s">
        <v>246</v>
      </c>
    </row>
    <row r="122" spans="1:7" ht="29.25" customHeight="1">
      <c r="A122" s="101"/>
      <c r="B122" s="129"/>
      <c r="C122" s="330" t="s">
        <v>247</v>
      </c>
      <c r="D122" s="116">
        <v>4100</v>
      </c>
      <c r="E122" s="103">
        <v>1206</v>
      </c>
      <c r="F122" s="116">
        <f t="shared" si="0"/>
        <v>2894</v>
      </c>
      <c r="G122" s="112" t="s">
        <v>248</v>
      </c>
    </row>
    <row r="123" spans="1:7" ht="29.25" customHeight="1">
      <c r="A123" s="101"/>
      <c r="B123" s="153"/>
      <c r="C123" s="331"/>
      <c r="D123" s="102"/>
      <c r="E123" s="126"/>
      <c r="F123" s="102"/>
      <c r="G123" s="112" t="s">
        <v>249</v>
      </c>
    </row>
    <row r="124" spans="1:7" ht="29.25" customHeight="1">
      <c r="A124" s="101"/>
      <c r="B124" s="153"/>
      <c r="C124" s="331"/>
      <c r="D124" s="102"/>
      <c r="E124" s="126"/>
      <c r="F124" s="102"/>
      <c r="G124" s="112" t="s">
        <v>250</v>
      </c>
    </row>
    <row r="125" spans="1:7" ht="29.25" customHeight="1">
      <c r="A125" s="101"/>
      <c r="B125" s="154"/>
      <c r="C125" s="332"/>
      <c r="D125" s="109"/>
      <c r="E125" s="123"/>
      <c r="F125" s="109"/>
      <c r="G125" s="112" t="s">
        <v>251</v>
      </c>
    </row>
    <row r="126" spans="1:7" ht="29.25" customHeight="1">
      <c r="A126" s="101"/>
      <c r="B126" s="321" t="s">
        <v>252</v>
      </c>
      <c r="C126" s="322"/>
      <c r="D126" s="99">
        <f>SUM(D127:D132)</f>
        <v>4280</v>
      </c>
      <c r="E126" s="99">
        <f>SUM(E127:E132)</f>
        <v>3301</v>
      </c>
      <c r="F126" s="99">
        <f>SUM(F127:F132)</f>
        <v>979</v>
      </c>
      <c r="G126" s="100" t="s">
        <v>65</v>
      </c>
    </row>
    <row r="127" spans="1:7" ht="29.25" customHeight="1">
      <c r="A127" s="101"/>
      <c r="B127" s="323" t="s">
        <v>65</v>
      </c>
      <c r="C127" s="323" t="s">
        <v>253</v>
      </c>
      <c r="D127" s="102">
        <v>4280</v>
      </c>
      <c r="E127" s="106">
        <v>3301</v>
      </c>
      <c r="F127" s="102">
        <f>D127-E127</f>
        <v>979</v>
      </c>
      <c r="G127" s="107" t="s">
        <v>343</v>
      </c>
    </row>
    <row r="128" spans="1:7" ht="29.25" customHeight="1">
      <c r="A128" s="101"/>
      <c r="B128" s="324"/>
      <c r="C128" s="324"/>
      <c r="D128" s="102"/>
      <c r="E128" s="106"/>
      <c r="F128" s="102"/>
      <c r="G128" s="107" t="s">
        <v>344</v>
      </c>
    </row>
    <row r="129" spans="1:7" ht="29.25" customHeight="1">
      <c r="A129" s="101"/>
      <c r="B129" s="324"/>
      <c r="C129" s="324"/>
      <c r="D129" s="102"/>
      <c r="E129" s="106"/>
      <c r="F129" s="102"/>
      <c r="G129" s="107" t="s">
        <v>345</v>
      </c>
    </row>
    <row r="130" spans="1:7" ht="29.25" customHeight="1">
      <c r="A130" s="101"/>
      <c r="B130" s="324"/>
      <c r="C130" s="324"/>
      <c r="D130" s="102"/>
      <c r="E130" s="106"/>
      <c r="F130" s="102"/>
      <c r="G130" s="107" t="s">
        <v>346</v>
      </c>
    </row>
    <row r="131" spans="1:7" ht="29.25" customHeight="1">
      <c r="A131" s="101"/>
      <c r="B131" s="324"/>
      <c r="C131" s="324"/>
      <c r="D131" s="102"/>
      <c r="E131" s="106"/>
      <c r="F131" s="102"/>
      <c r="G131" s="107" t="s">
        <v>347</v>
      </c>
    </row>
    <row r="132" spans="1:7" ht="42" customHeight="1">
      <c r="A132" s="155" t="s">
        <v>65</v>
      </c>
      <c r="B132" s="127" t="s">
        <v>65</v>
      </c>
      <c r="C132" s="156" t="s">
        <v>254</v>
      </c>
      <c r="D132" s="157"/>
      <c r="E132" s="158"/>
      <c r="F132" s="157"/>
      <c r="G132" s="159"/>
    </row>
    <row r="133" spans="1:7" ht="33" customHeight="1">
      <c r="A133" s="337" t="s">
        <v>255</v>
      </c>
      <c r="B133" s="338"/>
      <c r="C133" s="339"/>
      <c r="D133" s="160">
        <f>D134</f>
        <v>184648</v>
      </c>
      <c r="E133" s="160">
        <f>E134</f>
        <v>215786</v>
      </c>
      <c r="F133" s="160">
        <f>F134</f>
        <v>-31138</v>
      </c>
      <c r="G133" s="161" t="s">
        <v>65</v>
      </c>
    </row>
    <row r="134" spans="1:7" ht="33" customHeight="1">
      <c r="A134" s="340" t="s">
        <v>65</v>
      </c>
      <c r="B134" s="321" t="s">
        <v>256</v>
      </c>
      <c r="C134" s="322"/>
      <c r="D134" s="99">
        <f>SUM(D135:D158)</f>
        <v>184648</v>
      </c>
      <c r="E134" s="99">
        <f>SUM(E135:E158)</f>
        <v>215786</v>
      </c>
      <c r="F134" s="99">
        <f>SUM(F135:F158)</f>
        <v>-31138</v>
      </c>
      <c r="G134" s="100" t="s">
        <v>65</v>
      </c>
    </row>
    <row r="135" spans="1:7" ht="28.5" customHeight="1">
      <c r="A135" s="341"/>
      <c r="B135" s="323" t="s">
        <v>65</v>
      </c>
      <c r="C135" s="323" t="s">
        <v>257</v>
      </c>
      <c r="D135" s="116">
        <v>1150</v>
      </c>
      <c r="E135" s="103">
        <v>880</v>
      </c>
      <c r="F135" s="116">
        <f>D135-E135</f>
        <v>270</v>
      </c>
      <c r="G135" s="104" t="s">
        <v>258</v>
      </c>
    </row>
    <row r="136" spans="1:7" ht="28.5" customHeight="1">
      <c r="A136" s="341"/>
      <c r="B136" s="324"/>
      <c r="C136" s="324"/>
      <c r="D136" s="102"/>
      <c r="E136" s="106"/>
      <c r="F136" s="102"/>
      <c r="G136" s="107" t="s">
        <v>259</v>
      </c>
    </row>
    <row r="137" spans="1:7" ht="28.5" customHeight="1">
      <c r="A137" s="341"/>
      <c r="B137" s="324"/>
      <c r="C137" s="325"/>
      <c r="D137" s="109"/>
      <c r="E137" s="110"/>
      <c r="F137" s="109"/>
      <c r="G137" s="111" t="s">
        <v>260</v>
      </c>
    </row>
    <row r="138" spans="1:7" ht="28.5" customHeight="1">
      <c r="A138" s="341" t="s">
        <v>65</v>
      </c>
      <c r="B138" s="324" t="s">
        <v>65</v>
      </c>
      <c r="C138" s="323" t="s">
        <v>261</v>
      </c>
      <c r="D138" s="116">
        <v>5600</v>
      </c>
      <c r="E138" s="103">
        <v>4259</v>
      </c>
      <c r="F138" s="116">
        <f>D138-E138</f>
        <v>1341</v>
      </c>
      <c r="G138" s="104" t="s">
        <v>262</v>
      </c>
    </row>
    <row r="139" spans="1:7" ht="24.75" customHeight="1">
      <c r="A139" s="341"/>
      <c r="B139" s="324"/>
      <c r="C139" s="324"/>
      <c r="D139" s="102"/>
      <c r="E139" s="106"/>
      <c r="F139" s="102"/>
      <c r="G139" s="107"/>
    </row>
    <row r="140" spans="1:7" ht="24.75" customHeight="1">
      <c r="A140" s="341"/>
      <c r="B140" s="324"/>
      <c r="C140" s="324"/>
      <c r="D140" s="102"/>
      <c r="E140" s="106"/>
      <c r="F140" s="102"/>
      <c r="G140" s="107"/>
    </row>
    <row r="141" spans="1:7" ht="24.75" customHeight="1">
      <c r="A141" s="341"/>
      <c r="B141" s="324"/>
      <c r="C141" s="324"/>
      <c r="D141" s="102"/>
      <c r="E141" s="106"/>
      <c r="F141" s="102"/>
      <c r="G141" s="107"/>
    </row>
    <row r="142" spans="1:7" ht="24.75" customHeight="1">
      <c r="A142" s="341"/>
      <c r="B142" s="324"/>
      <c r="C142" s="324"/>
      <c r="D142" s="102"/>
      <c r="E142" s="106"/>
      <c r="F142" s="102"/>
      <c r="G142" s="107"/>
    </row>
    <row r="143" spans="1:7" ht="24.75" customHeight="1">
      <c r="A143" s="341"/>
      <c r="B143" s="324"/>
      <c r="C143" s="324"/>
      <c r="D143" s="109"/>
      <c r="E143" s="110"/>
      <c r="F143" s="109"/>
      <c r="G143" s="107"/>
    </row>
    <row r="144" spans="1:7" ht="28.5" customHeight="1">
      <c r="A144" s="341" t="s">
        <v>65</v>
      </c>
      <c r="B144" s="324" t="s">
        <v>65</v>
      </c>
      <c r="C144" s="323" t="s">
        <v>263</v>
      </c>
      <c r="D144" s="102">
        <v>7500</v>
      </c>
      <c r="E144" s="106">
        <v>7503</v>
      </c>
      <c r="F144" s="102">
        <f>D144-E144</f>
        <v>-3</v>
      </c>
      <c r="G144" s="104" t="s">
        <v>264</v>
      </c>
    </row>
    <row r="145" spans="1:7" ht="28.5" customHeight="1">
      <c r="A145" s="341"/>
      <c r="B145" s="324"/>
      <c r="C145" s="324"/>
      <c r="D145" s="102"/>
      <c r="E145" s="106"/>
      <c r="F145" s="102"/>
      <c r="G145" s="107" t="s">
        <v>265</v>
      </c>
    </row>
    <row r="146" spans="1:7" ht="28.5" customHeight="1">
      <c r="A146" s="341"/>
      <c r="B146" s="324"/>
      <c r="C146" s="324"/>
      <c r="D146" s="102"/>
      <c r="E146" s="106"/>
      <c r="F146" s="102"/>
      <c r="G146" s="107" t="s">
        <v>266</v>
      </c>
    </row>
    <row r="147" spans="1:7" ht="28.5" customHeight="1">
      <c r="A147" s="341"/>
      <c r="B147" s="324"/>
      <c r="C147" s="324"/>
      <c r="D147" s="102"/>
      <c r="E147" s="106"/>
      <c r="F147" s="102"/>
      <c r="G147" s="112" t="s">
        <v>267</v>
      </c>
    </row>
    <row r="148" spans="1:7" ht="28.5" customHeight="1">
      <c r="A148" s="341"/>
      <c r="B148" s="324"/>
      <c r="C148" s="325"/>
      <c r="D148" s="109"/>
      <c r="E148" s="110"/>
      <c r="F148" s="109"/>
      <c r="G148" s="162" t="s">
        <v>268</v>
      </c>
    </row>
    <row r="149" spans="1:7" ht="28.5" customHeight="1">
      <c r="A149" s="341" t="s">
        <v>65</v>
      </c>
      <c r="B149" s="324" t="s">
        <v>65</v>
      </c>
      <c r="C149" s="156" t="s">
        <v>269</v>
      </c>
      <c r="D149" s="157"/>
      <c r="E149" s="163"/>
      <c r="F149" s="157"/>
      <c r="G149" s="159" t="s">
        <v>65</v>
      </c>
    </row>
    <row r="150" spans="1:7" ht="35.25" customHeight="1">
      <c r="A150" s="341"/>
      <c r="B150" s="324"/>
      <c r="C150" s="323" t="s">
        <v>270</v>
      </c>
      <c r="D150" s="102">
        <v>1066</v>
      </c>
      <c r="E150" s="106">
        <v>1040</v>
      </c>
      <c r="F150" s="102">
        <f>D150-E150</f>
        <v>26</v>
      </c>
      <c r="G150" s="104" t="s">
        <v>271</v>
      </c>
    </row>
    <row r="151" spans="1:7" ht="35.25" customHeight="1">
      <c r="A151" s="341"/>
      <c r="B151" s="324"/>
      <c r="C151" s="324"/>
      <c r="D151" s="102"/>
      <c r="E151" s="106"/>
      <c r="F151" s="102"/>
      <c r="G151" s="107" t="s">
        <v>272</v>
      </c>
    </row>
    <row r="152" spans="1:7" ht="35.25" customHeight="1">
      <c r="A152" s="341"/>
      <c r="B152" s="324"/>
      <c r="C152" s="325"/>
      <c r="D152" s="109"/>
      <c r="E152" s="110"/>
      <c r="F152" s="109"/>
      <c r="G152" s="111" t="s">
        <v>273</v>
      </c>
    </row>
    <row r="153" spans="1:7" ht="30.75" customHeight="1">
      <c r="A153" s="341" t="s">
        <v>65</v>
      </c>
      <c r="B153" s="324" t="s">
        <v>65</v>
      </c>
      <c r="C153" s="330" t="s">
        <v>274</v>
      </c>
      <c r="D153" s="102">
        <v>169332</v>
      </c>
      <c r="E153" s="106">
        <v>202104</v>
      </c>
      <c r="F153" s="102">
        <f>D153-E153</f>
        <v>-32772</v>
      </c>
      <c r="G153" s="104" t="s">
        <v>275</v>
      </c>
    </row>
    <row r="154" spans="1:7" ht="30.75" customHeight="1">
      <c r="A154" s="341"/>
      <c r="B154" s="324"/>
      <c r="C154" s="331"/>
      <c r="D154" s="102"/>
      <c r="E154" s="106"/>
      <c r="F154" s="102"/>
      <c r="G154" s="107" t="s">
        <v>276</v>
      </c>
    </row>
    <row r="155" spans="1:7" ht="30.75" customHeight="1">
      <c r="A155" s="341"/>
      <c r="B155" s="324"/>
      <c r="C155" s="331"/>
      <c r="D155" s="102"/>
      <c r="E155" s="106"/>
      <c r="F155" s="102"/>
      <c r="G155" s="107" t="s">
        <v>277</v>
      </c>
    </row>
    <row r="156" spans="1:7" ht="30.75" customHeight="1">
      <c r="A156" s="341"/>
      <c r="B156" s="324"/>
      <c r="C156" s="331"/>
      <c r="D156" s="102"/>
      <c r="E156" s="106"/>
      <c r="F156" s="102"/>
      <c r="G156" s="107" t="s">
        <v>349</v>
      </c>
    </row>
    <row r="157" spans="1:7" ht="30.75" customHeight="1">
      <c r="A157" s="341"/>
      <c r="B157" s="324"/>
      <c r="C157" s="331"/>
      <c r="D157" s="102"/>
      <c r="E157" s="106"/>
      <c r="F157" s="102"/>
      <c r="G157" s="107" t="s">
        <v>348</v>
      </c>
    </row>
    <row r="158" spans="1:7" ht="30.75" customHeight="1">
      <c r="A158" s="341"/>
      <c r="B158" s="324"/>
      <c r="C158" s="331"/>
      <c r="D158" s="102"/>
      <c r="E158" s="106"/>
      <c r="F158" s="102"/>
      <c r="G158" s="107" t="s">
        <v>278</v>
      </c>
    </row>
    <row r="159" spans="1:7" ht="33" customHeight="1">
      <c r="A159" s="337" t="s">
        <v>279</v>
      </c>
      <c r="B159" s="338"/>
      <c r="C159" s="339"/>
      <c r="D159" s="160">
        <f>D160+D165</f>
        <v>332320</v>
      </c>
      <c r="E159" s="160">
        <f>E160+E165</f>
        <v>377504</v>
      </c>
      <c r="F159" s="160">
        <f>F160+F165</f>
        <v>-45184</v>
      </c>
      <c r="G159" s="164" t="s">
        <v>65</v>
      </c>
    </row>
    <row r="160" spans="1:7" ht="33" customHeight="1">
      <c r="A160" s="98" t="s">
        <v>65</v>
      </c>
      <c r="B160" s="321" t="s">
        <v>280</v>
      </c>
      <c r="C160" s="322"/>
      <c r="D160" s="99">
        <f>SUM(D161:D164)</f>
        <v>120560</v>
      </c>
      <c r="E160" s="165">
        <f>SUM(E161:E164)</f>
        <v>131037</v>
      </c>
      <c r="F160" s="99">
        <f>SUM(F161:F164)</f>
        <v>-10477</v>
      </c>
      <c r="G160" s="100" t="s">
        <v>65</v>
      </c>
    </row>
    <row r="161" spans="1:7" ht="42" customHeight="1">
      <c r="A161" s="238"/>
      <c r="B161" s="251" t="s">
        <v>65</v>
      </c>
      <c r="C161" s="252" t="s">
        <v>281</v>
      </c>
      <c r="D161" s="253"/>
      <c r="E161" s="166"/>
      <c r="F161" s="254"/>
      <c r="G161" s="255"/>
    </row>
    <row r="162" spans="1:7" ht="33" customHeight="1">
      <c r="A162" s="244"/>
      <c r="B162" s="245"/>
      <c r="C162" s="342" t="s">
        <v>86</v>
      </c>
      <c r="D162" s="246">
        <v>120560</v>
      </c>
      <c r="E162" s="263">
        <v>131037</v>
      </c>
      <c r="F162" s="247">
        <f>D162-E162</f>
        <v>-10477</v>
      </c>
      <c r="G162" s="248" t="s">
        <v>282</v>
      </c>
    </row>
    <row r="163" spans="1:7" ht="33" customHeight="1">
      <c r="A163" s="101"/>
      <c r="B163" s="129"/>
      <c r="C163" s="331"/>
      <c r="D163" s="106"/>
      <c r="E163" s="168"/>
      <c r="F163" s="102"/>
      <c r="G163" s="107" t="s">
        <v>283</v>
      </c>
    </row>
    <row r="164" spans="1:7" ht="33" customHeight="1">
      <c r="A164" s="101"/>
      <c r="B164" s="129"/>
      <c r="C164" s="332"/>
      <c r="D164" s="106"/>
      <c r="E164" s="168"/>
      <c r="F164" s="102"/>
      <c r="G164" s="107" t="s">
        <v>284</v>
      </c>
    </row>
    <row r="165" spans="1:7" ht="45" customHeight="1">
      <c r="A165" s="101"/>
      <c r="B165" s="321" t="s">
        <v>285</v>
      </c>
      <c r="C165" s="322"/>
      <c r="D165" s="99">
        <f>SUM(D166:D177)</f>
        <v>211760</v>
      </c>
      <c r="E165" s="99">
        <f>SUM(E166:E177)</f>
        <v>246467</v>
      </c>
      <c r="F165" s="99">
        <f>SUM(F166:F177)</f>
        <v>-34707</v>
      </c>
      <c r="G165" s="100" t="s">
        <v>65</v>
      </c>
    </row>
    <row r="166" spans="1:7" ht="38.25" customHeight="1">
      <c r="A166" s="101"/>
      <c r="B166" s="323" t="s">
        <v>65</v>
      </c>
      <c r="C166" s="323" t="s">
        <v>93</v>
      </c>
      <c r="D166" s="116">
        <v>23704</v>
      </c>
      <c r="E166" s="103">
        <v>10410</v>
      </c>
      <c r="F166" s="116">
        <f aca="true" t="shared" si="1" ref="F166:F172">D166-E166</f>
        <v>13294</v>
      </c>
      <c r="G166" s="104" t="s">
        <v>286</v>
      </c>
    </row>
    <row r="167" spans="1:7" ht="38.25" customHeight="1">
      <c r="A167" s="101"/>
      <c r="B167" s="324"/>
      <c r="C167" s="324"/>
      <c r="D167" s="102"/>
      <c r="E167" s="106"/>
      <c r="F167" s="102"/>
      <c r="G167" s="169" t="s">
        <v>350</v>
      </c>
    </row>
    <row r="168" spans="1:7" ht="38.25" customHeight="1">
      <c r="A168" s="101"/>
      <c r="B168" s="125" t="s">
        <v>65</v>
      </c>
      <c r="C168" s="124" t="s">
        <v>95</v>
      </c>
      <c r="D168" s="116">
        <v>22384</v>
      </c>
      <c r="E168" s="103">
        <v>38914</v>
      </c>
      <c r="F168" s="116">
        <f t="shared" si="1"/>
        <v>-16530</v>
      </c>
      <c r="G168" s="170" t="s">
        <v>287</v>
      </c>
    </row>
    <row r="169" spans="1:7" ht="38.25" customHeight="1">
      <c r="A169" s="101"/>
      <c r="B169" s="125" t="s">
        <v>65</v>
      </c>
      <c r="C169" s="330" t="s">
        <v>288</v>
      </c>
      <c r="D169" s="116">
        <v>45792</v>
      </c>
      <c r="E169" s="103">
        <v>43094</v>
      </c>
      <c r="F169" s="116">
        <f t="shared" si="1"/>
        <v>2698</v>
      </c>
      <c r="G169" s="104" t="s">
        <v>289</v>
      </c>
    </row>
    <row r="170" spans="1:7" ht="38.25" customHeight="1">
      <c r="A170" s="101"/>
      <c r="B170" s="125"/>
      <c r="C170" s="332"/>
      <c r="D170" s="109"/>
      <c r="E170" s="110"/>
      <c r="F170" s="109"/>
      <c r="G170" s="111" t="s">
        <v>290</v>
      </c>
    </row>
    <row r="171" spans="1:7" ht="38.25" customHeight="1">
      <c r="A171" s="101"/>
      <c r="B171" s="125" t="s">
        <v>65</v>
      </c>
      <c r="C171" s="156" t="s">
        <v>291</v>
      </c>
      <c r="D171" s="157"/>
      <c r="E171" s="163"/>
      <c r="F171" s="157">
        <f t="shared" si="1"/>
        <v>0</v>
      </c>
      <c r="G171" s="159"/>
    </row>
    <row r="172" spans="1:7" ht="36" customHeight="1">
      <c r="A172" s="341" t="s">
        <v>65</v>
      </c>
      <c r="B172" s="324" t="s">
        <v>65</v>
      </c>
      <c r="C172" s="330" t="s">
        <v>292</v>
      </c>
      <c r="D172" s="106">
        <v>119880</v>
      </c>
      <c r="E172" s="167">
        <v>154049</v>
      </c>
      <c r="F172" s="102">
        <f t="shared" si="1"/>
        <v>-34169</v>
      </c>
      <c r="G172" s="107" t="s">
        <v>362</v>
      </c>
    </row>
    <row r="173" spans="1:7" ht="36" customHeight="1">
      <c r="A173" s="341"/>
      <c r="B173" s="324"/>
      <c r="C173" s="331"/>
      <c r="D173" s="106"/>
      <c r="E173" s="168"/>
      <c r="F173" s="102"/>
      <c r="G173" s="107" t="s">
        <v>363</v>
      </c>
    </row>
    <row r="174" spans="1:7" ht="36" customHeight="1">
      <c r="A174" s="341"/>
      <c r="B174" s="324"/>
      <c r="C174" s="331"/>
      <c r="D174" s="106"/>
      <c r="E174" s="168"/>
      <c r="F174" s="102"/>
      <c r="G174" s="107" t="s">
        <v>364</v>
      </c>
    </row>
    <row r="175" spans="1:7" ht="36" customHeight="1">
      <c r="A175" s="341"/>
      <c r="B175" s="324"/>
      <c r="C175" s="331"/>
      <c r="D175" s="106"/>
      <c r="E175" s="168"/>
      <c r="F175" s="102"/>
      <c r="G175" s="107" t="s">
        <v>365</v>
      </c>
    </row>
    <row r="176" spans="1:7" ht="36" customHeight="1">
      <c r="A176" s="341"/>
      <c r="B176" s="324"/>
      <c r="C176" s="331"/>
      <c r="D176" s="106"/>
      <c r="E176" s="168"/>
      <c r="F176" s="102"/>
      <c r="G176" s="107" t="s">
        <v>366</v>
      </c>
    </row>
    <row r="177" spans="1:7" ht="36" customHeight="1">
      <c r="A177" s="341"/>
      <c r="B177" s="324"/>
      <c r="C177" s="332"/>
      <c r="D177" s="110"/>
      <c r="E177" s="168"/>
      <c r="F177" s="109"/>
      <c r="G177" s="111" t="s">
        <v>367</v>
      </c>
    </row>
    <row r="178" spans="1:7" ht="48.75" customHeight="1">
      <c r="A178" s="337" t="s">
        <v>293</v>
      </c>
      <c r="B178" s="338"/>
      <c r="C178" s="338"/>
      <c r="D178" s="171">
        <f aca="true" t="shared" si="2" ref="D178:F179">D179</f>
        <v>0</v>
      </c>
      <c r="E178" s="171">
        <f t="shared" si="2"/>
        <v>0</v>
      </c>
      <c r="F178" s="171">
        <f t="shared" si="2"/>
        <v>0</v>
      </c>
      <c r="G178" s="164" t="s">
        <v>65</v>
      </c>
    </row>
    <row r="179" spans="1:7" ht="26.25" customHeight="1">
      <c r="A179" s="343"/>
      <c r="B179" s="321" t="s">
        <v>294</v>
      </c>
      <c r="C179" s="322"/>
      <c r="D179" s="99">
        <f t="shared" si="2"/>
        <v>0</v>
      </c>
      <c r="E179" s="99">
        <f t="shared" si="2"/>
        <v>0</v>
      </c>
      <c r="F179" s="99">
        <f t="shared" si="2"/>
        <v>0</v>
      </c>
      <c r="G179" s="100" t="s">
        <v>65</v>
      </c>
    </row>
    <row r="180" spans="1:7" ht="26.25" customHeight="1">
      <c r="A180" s="344"/>
      <c r="B180" s="156" t="s">
        <v>65</v>
      </c>
      <c r="C180" s="156" t="s">
        <v>294</v>
      </c>
      <c r="D180" s="157"/>
      <c r="E180" s="163"/>
      <c r="F180" s="157"/>
      <c r="G180" s="159" t="s">
        <v>65</v>
      </c>
    </row>
    <row r="181" spans="1:7" ht="37.5" customHeight="1">
      <c r="A181" s="337" t="s">
        <v>295</v>
      </c>
      <c r="B181" s="338"/>
      <c r="C181" s="339"/>
      <c r="D181" s="160">
        <f>D182</f>
        <v>0</v>
      </c>
      <c r="E181" s="160">
        <f>E182</f>
        <v>0</v>
      </c>
      <c r="F181" s="160">
        <f>F182</f>
        <v>0</v>
      </c>
      <c r="G181" s="164" t="s">
        <v>65</v>
      </c>
    </row>
    <row r="182" spans="1:7" ht="18" customHeight="1">
      <c r="A182" s="340" t="s">
        <v>65</v>
      </c>
      <c r="B182" s="321" t="s">
        <v>296</v>
      </c>
      <c r="C182" s="322"/>
      <c r="D182" s="99">
        <f>SUM(D183:D184)</f>
        <v>0</v>
      </c>
      <c r="E182" s="99">
        <f>SUM(E183:E184)</f>
        <v>0</v>
      </c>
      <c r="F182" s="99">
        <f>SUM(F183:F184)</f>
        <v>0</v>
      </c>
      <c r="G182" s="100" t="s">
        <v>65</v>
      </c>
    </row>
    <row r="183" spans="1:7" ht="30" customHeight="1">
      <c r="A183" s="341"/>
      <c r="B183" s="124" t="s">
        <v>65</v>
      </c>
      <c r="C183" s="156" t="s">
        <v>297</v>
      </c>
      <c r="D183" s="157"/>
      <c r="E183" s="163"/>
      <c r="F183" s="157"/>
      <c r="G183" s="159" t="s">
        <v>65</v>
      </c>
    </row>
    <row r="184" spans="1:7" ht="30" customHeight="1">
      <c r="A184" s="345"/>
      <c r="B184" s="127" t="s">
        <v>65</v>
      </c>
      <c r="C184" s="156" t="s">
        <v>298</v>
      </c>
      <c r="D184" s="157"/>
      <c r="E184" s="163"/>
      <c r="F184" s="157"/>
      <c r="G184" s="159" t="s">
        <v>65</v>
      </c>
    </row>
    <row r="185" spans="1:7" ht="17.25" customHeight="1">
      <c r="A185" s="337" t="s">
        <v>299</v>
      </c>
      <c r="B185" s="338"/>
      <c r="C185" s="339"/>
      <c r="D185" s="160">
        <f>D186</f>
        <v>0</v>
      </c>
      <c r="E185" s="160">
        <f>E186</f>
        <v>0</v>
      </c>
      <c r="F185" s="160">
        <f>F186</f>
        <v>0</v>
      </c>
      <c r="G185" s="164" t="s">
        <v>65</v>
      </c>
    </row>
    <row r="186" spans="1:7" ht="23.25" customHeight="1">
      <c r="A186" s="340" t="s">
        <v>65</v>
      </c>
      <c r="B186" s="321" t="s">
        <v>300</v>
      </c>
      <c r="C186" s="322"/>
      <c r="D186" s="99">
        <f>SUM(D187:D188)</f>
        <v>0</v>
      </c>
      <c r="E186" s="99">
        <f>SUM(E187:E188)</f>
        <v>0</v>
      </c>
      <c r="F186" s="99">
        <f>SUM(F187:F188)</f>
        <v>0</v>
      </c>
      <c r="G186" s="100" t="s">
        <v>65</v>
      </c>
    </row>
    <row r="187" spans="1:7" ht="27.75" customHeight="1">
      <c r="A187" s="341"/>
      <c r="B187" s="124" t="s">
        <v>65</v>
      </c>
      <c r="C187" s="156" t="s">
        <v>301</v>
      </c>
      <c r="D187" s="157"/>
      <c r="E187" s="163"/>
      <c r="F187" s="157"/>
      <c r="G187" s="159" t="s">
        <v>65</v>
      </c>
    </row>
    <row r="188" spans="1:7" ht="27.75" customHeight="1">
      <c r="A188" s="345"/>
      <c r="B188" s="127" t="s">
        <v>65</v>
      </c>
      <c r="C188" s="156" t="s">
        <v>302</v>
      </c>
      <c r="D188" s="157"/>
      <c r="E188" s="163"/>
      <c r="F188" s="157"/>
      <c r="G188" s="159" t="s">
        <v>65</v>
      </c>
    </row>
    <row r="189" spans="1:7" ht="25.5" customHeight="1">
      <c r="A189" s="337" t="s">
        <v>303</v>
      </c>
      <c r="B189" s="338"/>
      <c r="C189" s="339"/>
      <c r="D189" s="160">
        <f>D190+D195</f>
        <v>46350</v>
      </c>
      <c r="E189" s="160">
        <f>E190+E195</f>
        <v>64388</v>
      </c>
      <c r="F189" s="160">
        <f>F190+F195</f>
        <v>-18038</v>
      </c>
      <c r="G189" s="164" t="s">
        <v>65</v>
      </c>
    </row>
    <row r="190" spans="1:7" ht="25.5" customHeight="1">
      <c r="A190" s="340" t="s">
        <v>65</v>
      </c>
      <c r="B190" s="321" t="s">
        <v>304</v>
      </c>
      <c r="C190" s="322"/>
      <c r="D190" s="99">
        <f>SUM(D191:D194)</f>
        <v>0</v>
      </c>
      <c r="E190" s="99">
        <f>SUM(E191:E194)</f>
        <v>0</v>
      </c>
      <c r="F190" s="99">
        <f>SUM(F191:F194)</f>
        <v>0</v>
      </c>
      <c r="G190" s="100" t="s">
        <v>65</v>
      </c>
    </row>
    <row r="191" spans="1:7" ht="20.25" customHeight="1">
      <c r="A191" s="341"/>
      <c r="B191" s="124" t="s">
        <v>65</v>
      </c>
      <c r="C191" s="330" t="s">
        <v>305</v>
      </c>
      <c r="D191" s="116"/>
      <c r="E191" s="122"/>
      <c r="F191" s="116">
        <f>D191-E191</f>
        <v>0</v>
      </c>
      <c r="G191" s="104"/>
    </row>
    <row r="192" spans="1:7" ht="20.25" customHeight="1">
      <c r="A192" s="172"/>
      <c r="B192" s="125"/>
      <c r="C192" s="331"/>
      <c r="D192" s="102"/>
      <c r="E192" s="126"/>
      <c r="F192" s="102"/>
      <c r="G192" s="107"/>
    </row>
    <row r="193" spans="1:7" ht="20.25" customHeight="1">
      <c r="A193" s="172"/>
      <c r="B193" s="125"/>
      <c r="C193" s="332"/>
      <c r="D193" s="109"/>
      <c r="E193" s="123"/>
      <c r="F193" s="109"/>
      <c r="G193" s="111"/>
    </row>
    <row r="194" spans="1:7" ht="30" customHeight="1">
      <c r="A194" s="341" t="s">
        <v>65</v>
      </c>
      <c r="B194" s="127" t="s">
        <v>65</v>
      </c>
      <c r="C194" s="156" t="s">
        <v>306</v>
      </c>
      <c r="D194" s="157"/>
      <c r="E194" s="158"/>
      <c r="F194" s="157"/>
      <c r="G194" s="159" t="s">
        <v>65</v>
      </c>
    </row>
    <row r="195" spans="1:7" ht="27" customHeight="1">
      <c r="A195" s="341"/>
      <c r="B195" s="321" t="s">
        <v>307</v>
      </c>
      <c r="C195" s="322"/>
      <c r="D195" s="99">
        <f>SUM(D196:D208)</f>
        <v>46350</v>
      </c>
      <c r="E195" s="99">
        <f>SUM(E196:E208)</f>
        <v>64388</v>
      </c>
      <c r="F195" s="99">
        <f>SUM(F196:F208)</f>
        <v>-18038</v>
      </c>
      <c r="G195" s="100" t="s">
        <v>65</v>
      </c>
    </row>
    <row r="196" spans="1:7" ht="27.75" customHeight="1">
      <c r="A196" s="341"/>
      <c r="B196" s="124" t="s">
        <v>65</v>
      </c>
      <c r="C196" s="124" t="s">
        <v>308</v>
      </c>
      <c r="D196" s="173">
        <v>4230</v>
      </c>
      <c r="E196" s="103">
        <v>27992</v>
      </c>
      <c r="F196" s="116">
        <f>D196-E196</f>
        <v>-23762</v>
      </c>
      <c r="G196" s="104" t="s">
        <v>319</v>
      </c>
    </row>
    <row r="197" spans="1:7" ht="27.75" customHeight="1">
      <c r="A197" s="172"/>
      <c r="B197" s="125"/>
      <c r="C197" s="125"/>
      <c r="D197" s="102"/>
      <c r="E197" s="126"/>
      <c r="F197" s="102"/>
      <c r="G197" s="107" t="s">
        <v>320</v>
      </c>
    </row>
    <row r="198" spans="1:7" ht="27.75" customHeight="1">
      <c r="A198" s="172"/>
      <c r="B198" s="125"/>
      <c r="C198" s="125"/>
      <c r="D198" s="102"/>
      <c r="E198" s="126"/>
      <c r="F198" s="102"/>
      <c r="G198" s="107" t="s">
        <v>321</v>
      </c>
    </row>
    <row r="199" spans="1:7" ht="27.75" customHeight="1">
      <c r="A199" s="172"/>
      <c r="B199" s="125"/>
      <c r="C199" s="125"/>
      <c r="D199" s="102"/>
      <c r="E199" s="126"/>
      <c r="F199" s="102"/>
      <c r="G199" s="107" t="s">
        <v>352</v>
      </c>
    </row>
    <row r="200" spans="1:7" ht="27.75" customHeight="1">
      <c r="A200" s="172"/>
      <c r="B200" s="125"/>
      <c r="C200" s="125"/>
      <c r="D200" s="102"/>
      <c r="E200" s="126"/>
      <c r="F200" s="102"/>
      <c r="G200" s="107" t="s">
        <v>353</v>
      </c>
    </row>
    <row r="201" spans="1:7" ht="27.75" customHeight="1">
      <c r="A201" s="172"/>
      <c r="B201" s="125"/>
      <c r="C201" s="127"/>
      <c r="D201" s="109"/>
      <c r="E201" s="123"/>
      <c r="F201" s="109"/>
      <c r="G201" s="111" t="s">
        <v>354</v>
      </c>
    </row>
    <row r="202" spans="1:7" ht="27.75" customHeight="1">
      <c r="A202" s="174" t="s">
        <v>65</v>
      </c>
      <c r="B202" s="175" t="s">
        <v>65</v>
      </c>
      <c r="C202" s="346" t="s">
        <v>306</v>
      </c>
      <c r="D202" s="116">
        <v>42120</v>
      </c>
      <c r="E202" s="103">
        <v>36396</v>
      </c>
      <c r="F202" s="116">
        <f>D202-E202</f>
        <v>5724</v>
      </c>
      <c r="G202" s="104" t="s">
        <v>322</v>
      </c>
    </row>
    <row r="203" spans="1:7" ht="27.75" customHeight="1">
      <c r="A203" s="174"/>
      <c r="B203" s="176"/>
      <c r="C203" s="347"/>
      <c r="D203" s="102"/>
      <c r="E203" s="126"/>
      <c r="F203" s="102"/>
      <c r="G203" s="107" t="s">
        <v>323</v>
      </c>
    </row>
    <row r="204" spans="1:7" ht="27.75" customHeight="1">
      <c r="A204" s="174"/>
      <c r="B204" s="176"/>
      <c r="C204" s="347"/>
      <c r="D204" s="102"/>
      <c r="E204" s="126"/>
      <c r="F204" s="102"/>
      <c r="G204" s="107" t="s">
        <v>324</v>
      </c>
    </row>
    <row r="205" spans="1:7" ht="27.75" customHeight="1">
      <c r="A205" s="174"/>
      <c r="B205" s="176"/>
      <c r="C205" s="347"/>
      <c r="D205" s="102"/>
      <c r="E205" s="126"/>
      <c r="F205" s="102"/>
      <c r="G205" s="107" t="s">
        <v>325</v>
      </c>
    </row>
    <row r="206" spans="1:7" ht="27.75" customHeight="1">
      <c r="A206" s="174"/>
      <c r="B206" s="176"/>
      <c r="C206" s="347"/>
      <c r="D206" s="102"/>
      <c r="E206" s="126"/>
      <c r="F206" s="102"/>
      <c r="G206" s="107" t="s">
        <v>326</v>
      </c>
    </row>
    <row r="207" spans="1:7" ht="27.75" customHeight="1">
      <c r="A207" s="174"/>
      <c r="B207" s="176"/>
      <c r="C207" s="347"/>
      <c r="D207" s="102"/>
      <c r="E207" s="126"/>
      <c r="F207" s="102"/>
      <c r="G207" s="107" t="s">
        <v>327</v>
      </c>
    </row>
    <row r="208" spans="1:7" ht="27.75" customHeight="1">
      <c r="A208" s="177"/>
      <c r="B208" s="178"/>
      <c r="C208" s="348"/>
      <c r="D208" s="109"/>
      <c r="E208" s="123"/>
      <c r="F208" s="109"/>
      <c r="G208" s="111" t="s">
        <v>351</v>
      </c>
    </row>
    <row r="209" spans="1:7" ht="36" customHeight="1">
      <c r="A209" s="318" t="s">
        <v>309</v>
      </c>
      <c r="B209" s="319"/>
      <c r="C209" s="320"/>
      <c r="D209" s="96">
        <f aca="true" t="shared" si="3" ref="D209:F210">D210</f>
        <v>0</v>
      </c>
      <c r="E209" s="96">
        <f t="shared" si="3"/>
        <v>0</v>
      </c>
      <c r="F209" s="96">
        <f t="shared" si="3"/>
        <v>0</v>
      </c>
      <c r="G209" s="97" t="s">
        <v>65</v>
      </c>
    </row>
    <row r="210" spans="1:7" ht="24.75" customHeight="1">
      <c r="A210" s="340" t="s">
        <v>65</v>
      </c>
      <c r="B210" s="321" t="s">
        <v>310</v>
      </c>
      <c r="C210" s="322"/>
      <c r="D210" s="99">
        <f t="shared" si="3"/>
        <v>0</v>
      </c>
      <c r="E210" s="99">
        <f t="shared" si="3"/>
        <v>0</v>
      </c>
      <c r="F210" s="99">
        <f t="shared" si="3"/>
        <v>0</v>
      </c>
      <c r="G210" s="100" t="s">
        <v>65</v>
      </c>
    </row>
    <row r="211" spans="1:7" ht="27.75" customHeight="1">
      <c r="A211" s="352"/>
      <c r="B211" s="252" t="s">
        <v>65</v>
      </c>
      <c r="C211" s="252" t="s">
        <v>310</v>
      </c>
      <c r="D211" s="256"/>
      <c r="E211" s="257"/>
      <c r="F211" s="256"/>
      <c r="G211" s="255" t="s">
        <v>65</v>
      </c>
    </row>
    <row r="212" spans="1:7" ht="36" customHeight="1">
      <c r="A212" s="318" t="s">
        <v>311</v>
      </c>
      <c r="B212" s="319"/>
      <c r="C212" s="320"/>
      <c r="D212" s="96">
        <f aca="true" t="shared" si="4" ref="D212:F213">D213</f>
        <v>720</v>
      </c>
      <c r="E212" s="96">
        <f t="shared" si="4"/>
        <v>587</v>
      </c>
      <c r="F212" s="96">
        <f t="shared" si="4"/>
        <v>133</v>
      </c>
      <c r="G212" s="97" t="s">
        <v>65</v>
      </c>
    </row>
    <row r="213" spans="1:7" ht="28.5" customHeight="1">
      <c r="A213" s="340" t="s">
        <v>65</v>
      </c>
      <c r="B213" s="321" t="s">
        <v>312</v>
      </c>
      <c r="C213" s="322"/>
      <c r="D213" s="99">
        <f t="shared" si="4"/>
        <v>720</v>
      </c>
      <c r="E213" s="99">
        <f t="shared" si="4"/>
        <v>587</v>
      </c>
      <c r="F213" s="99">
        <f t="shared" si="4"/>
        <v>133</v>
      </c>
      <c r="G213" s="100" t="s">
        <v>65</v>
      </c>
    </row>
    <row r="214" spans="1:7" ht="28.5" customHeight="1">
      <c r="A214" s="345"/>
      <c r="B214" s="156" t="s">
        <v>65</v>
      </c>
      <c r="C214" s="156" t="s">
        <v>312</v>
      </c>
      <c r="D214" s="157">
        <v>720</v>
      </c>
      <c r="E214" s="163">
        <v>587</v>
      </c>
      <c r="F214" s="157">
        <f>D214-E214</f>
        <v>133</v>
      </c>
      <c r="G214" s="159" t="s">
        <v>328</v>
      </c>
    </row>
    <row r="215" spans="1:7" ht="36" customHeight="1">
      <c r="A215" s="337" t="s">
        <v>313</v>
      </c>
      <c r="B215" s="338"/>
      <c r="C215" s="339"/>
      <c r="D215" s="160">
        <f aca="true" t="shared" si="5" ref="D215:F216">D216</f>
        <v>0</v>
      </c>
      <c r="E215" s="160">
        <f t="shared" si="5"/>
        <v>0</v>
      </c>
      <c r="F215" s="160">
        <f t="shared" si="5"/>
        <v>0</v>
      </c>
      <c r="G215" s="164" t="s">
        <v>65</v>
      </c>
    </row>
    <row r="216" spans="1:7" ht="29.25" customHeight="1">
      <c r="A216" s="179" t="s">
        <v>65</v>
      </c>
      <c r="B216" s="321" t="s">
        <v>314</v>
      </c>
      <c r="C216" s="322"/>
      <c r="D216" s="99">
        <f t="shared" si="5"/>
        <v>0</v>
      </c>
      <c r="E216" s="99">
        <f t="shared" si="5"/>
        <v>0</v>
      </c>
      <c r="F216" s="99">
        <f t="shared" si="5"/>
        <v>0</v>
      </c>
      <c r="G216" s="100" t="s">
        <v>65</v>
      </c>
    </row>
    <row r="217" spans="1:7" ht="30.75" customHeight="1" thickBot="1">
      <c r="A217" s="180" t="s">
        <v>65</v>
      </c>
      <c r="B217" s="181" t="s">
        <v>65</v>
      </c>
      <c r="C217" s="181" t="s">
        <v>314</v>
      </c>
      <c r="D217" s="182"/>
      <c r="E217" s="183"/>
      <c r="F217" s="182"/>
      <c r="G217" s="184"/>
    </row>
    <row r="218" spans="1:7" ht="28.5" customHeight="1" thickTop="1">
      <c r="A218" s="349" t="s">
        <v>315</v>
      </c>
      <c r="B218" s="350"/>
      <c r="C218" s="351"/>
      <c r="D218" s="185">
        <f>D215+D212+D209+D189+D185+D181+D178+D159+D133+D90+D5</f>
        <v>1405337</v>
      </c>
      <c r="E218" s="185">
        <f>E215+E212+E209+E189+E185+E181+E178+E159+E133+E90+E5</f>
        <v>1468107</v>
      </c>
      <c r="F218" s="185">
        <f>F215+F212+F209+F189+F185+F181+F178+F159+F133+F90+F5</f>
        <v>-62770</v>
      </c>
      <c r="G218" s="186" t="s">
        <v>65</v>
      </c>
    </row>
    <row r="220" ht="18" customHeight="1" hidden="1"/>
    <row r="221" ht="18" customHeight="1" hidden="1"/>
    <row r="222" ht="18" customHeight="1" hidden="1"/>
    <row r="223" ht="18" customHeight="1" hidden="1"/>
    <row r="224" ht="18" customHeight="1" hidden="1"/>
    <row r="225" ht="18" customHeight="1" hidden="1"/>
    <row r="226" ht="18" customHeight="1" hidden="1"/>
    <row r="227" ht="18" customHeight="1" hidden="1"/>
    <row r="228" ht="18" customHeight="1" hidden="1"/>
    <row r="229" ht="18" customHeight="1" hidden="1"/>
    <row r="230" ht="18" customHeight="1" hidden="1"/>
    <row r="231" ht="18" customHeight="1" hidden="1"/>
    <row r="232" ht="18" customHeight="1" hidden="1"/>
    <row r="233" ht="18" customHeight="1" hidden="1"/>
    <row r="234" ht="18" customHeight="1" hidden="1"/>
    <row r="235" ht="18" customHeight="1" hidden="1"/>
    <row r="236" ht="18" customHeight="1" hidden="1"/>
    <row r="237" ht="18" customHeight="1" hidden="1"/>
    <row r="238" ht="18" customHeight="1" hidden="1"/>
    <row r="239" ht="18" customHeight="1" hidden="1"/>
    <row r="240" ht="18" customHeight="1" hidden="1"/>
    <row r="241" ht="18" customHeight="1" hidden="1"/>
    <row r="242" ht="18" customHeight="1" hidden="1"/>
    <row r="243" ht="18" customHeight="1" hidden="1"/>
    <row r="244" ht="18" customHeight="1" hidden="1"/>
    <row r="245" ht="18" customHeight="1" hidden="1"/>
    <row r="246" ht="18" customHeight="1" hidden="1"/>
    <row r="247" ht="18" customHeight="1" hidden="1"/>
    <row r="248" ht="18" customHeight="1" hidden="1"/>
    <row r="255" ht="18" customHeight="1" hidden="1"/>
    <row r="256" ht="18" customHeight="1" hidden="1"/>
    <row r="257" ht="18" customHeight="1" hidden="1"/>
    <row r="258" ht="18" customHeight="1" hidden="1"/>
    <row r="259" ht="18" customHeight="1" hidden="1"/>
    <row r="260" ht="18" customHeight="1" hidden="1"/>
    <row r="261" ht="18" customHeight="1" hidden="1"/>
    <row r="262" ht="18" customHeight="1" hidden="1"/>
    <row r="263" ht="18" customHeight="1" hidden="1"/>
    <row r="264" ht="18" customHeight="1" hidden="1"/>
    <row r="265" ht="18" customHeight="1" hidden="1"/>
    <row r="266" ht="18" customHeight="1" hidden="1"/>
  </sheetData>
  <sheetProtection/>
  <mergeCells count="80">
    <mergeCell ref="A215:C215"/>
    <mergeCell ref="C202:C208"/>
    <mergeCell ref="A209:C209"/>
    <mergeCell ref="B216:C216"/>
    <mergeCell ref="A218:C218"/>
    <mergeCell ref="A210:A211"/>
    <mergeCell ref="B210:C210"/>
    <mergeCell ref="A212:C212"/>
    <mergeCell ref="A213:A214"/>
    <mergeCell ref="B213:C213"/>
    <mergeCell ref="A189:C189"/>
    <mergeCell ref="A190:A191"/>
    <mergeCell ref="B190:C190"/>
    <mergeCell ref="C191:C193"/>
    <mergeCell ref="A194:A196"/>
    <mergeCell ref="B195:C195"/>
    <mergeCell ref="A181:C181"/>
    <mergeCell ref="A182:A184"/>
    <mergeCell ref="B182:C182"/>
    <mergeCell ref="A185:C185"/>
    <mergeCell ref="A186:A188"/>
    <mergeCell ref="B186:C186"/>
    <mergeCell ref="A172:A177"/>
    <mergeCell ref="B172:B177"/>
    <mergeCell ref="C172:C177"/>
    <mergeCell ref="A178:C178"/>
    <mergeCell ref="A179:A180"/>
    <mergeCell ref="B179:C179"/>
    <mergeCell ref="B165:C165"/>
    <mergeCell ref="B166:B167"/>
    <mergeCell ref="C166:C167"/>
    <mergeCell ref="C169:C170"/>
    <mergeCell ref="A153:A158"/>
    <mergeCell ref="B153:B158"/>
    <mergeCell ref="C153:C158"/>
    <mergeCell ref="A159:C159"/>
    <mergeCell ref="B160:C160"/>
    <mergeCell ref="C162:C164"/>
    <mergeCell ref="A144:A148"/>
    <mergeCell ref="B144:B148"/>
    <mergeCell ref="C144:C148"/>
    <mergeCell ref="A149:A152"/>
    <mergeCell ref="B149:B152"/>
    <mergeCell ref="C150:C152"/>
    <mergeCell ref="A134:A137"/>
    <mergeCell ref="B134:C134"/>
    <mergeCell ref="B135:B137"/>
    <mergeCell ref="C135:C137"/>
    <mergeCell ref="A138:A143"/>
    <mergeCell ref="B138:B143"/>
    <mergeCell ref="C138:C143"/>
    <mergeCell ref="C92:C103"/>
    <mergeCell ref="C117:C119"/>
    <mergeCell ref="C120:C121"/>
    <mergeCell ref="B127:B131"/>
    <mergeCell ref="C127:C131"/>
    <mergeCell ref="A133:C133"/>
    <mergeCell ref="C122:C125"/>
    <mergeCell ref="B126:C126"/>
    <mergeCell ref="D50:D51"/>
    <mergeCell ref="B52:C52"/>
    <mergeCell ref="C53:C89"/>
    <mergeCell ref="C35:C36"/>
    <mergeCell ref="A90:C90"/>
    <mergeCell ref="B91:C91"/>
    <mergeCell ref="C50:C51"/>
    <mergeCell ref="C12:C22"/>
    <mergeCell ref="C23:C27"/>
    <mergeCell ref="C28:C31"/>
    <mergeCell ref="B34:C34"/>
    <mergeCell ref="C47:C49"/>
    <mergeCell ref="A1:G1"/>
    <mergeCell ref="A3:C3"/>
    <mergeCell ref="G3:G4"/>
    <mergeCell ref="A5:C5"/>
    <mergeCell ref="B6:C6"/>
    <mergeCell ref="B7:B33"/>
    <mergeCell ref="C7:C11"/>
    <mergeCell ref="D32:D33"/>
    <mergeCell ref="C32:C33"/>
  </mergeCells>
  <printOptions horizontalCentered="1"/>
  <pageMargins left="0.5905511811023623" right="0.5905511811023623" top="0.8267716535433072" bottom="0.4330708661417323" header="0.5118110236220472" footer="0.3937007874015748"/>
  <pageSetup fitToHeight="0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여천고등학교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2001년 학교회계 예산서</dc:title>
  <dc:subject/>
  <dc:creator>행정실</dc:creator>
  <cp:keywords/>
  <dc:description/>
  <cp:lastModifiedBy>user</cp:lastModifiedBy>
  <cp:lastPrinted>2018-02-21T08:53:19Z</cp:lastPrinted>
  <dcterms:created xsi:type="dcterms:W3CDTF">2000-12-01T23:43:26Z</dcterms:created>
  <dcterms:modified xsi:type="dcterms:W3CDTF">2018-02-21T08:55:45Z</dcterms:modified>
  <cp:category/>
  <cp:version/>
  <cp:contentType/>
  <cp:contentStatus/>
</cp:coreProperties>
</file>