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15" windowHeight="8100" tabRatio="874" activeTab="0"/>
  </bookViews>
  <sheets>
    <sheet name="표지" sheetId="1" r:id="rId1"/>
    <sheet name="결산총괄조서" sheetId="2" r:id="rId2"/>
    <sheet name="세입결산총괄표" sheetId="3" r:id="rId3"/>
    <sheet name="세출결산총괄표" sheetId="4" r:id="rId4"/>
    <sheet name="세입결산명세서" sheetId="5" r:id="rId5"/>
    <sheet name="세출결산명세서" sheetId="6" r:id="rId6"/>
    <sheet name="서식1~서식3" sheetId="7" r:id="rId7"/>
    <sheet name="서식4~서식5" sheetId="8" r:id="rId8"/>
  </sheets>
  <definedNames>
    <definedName name="_xlnm.Print_Titles" localSheetId="4">'세입결산명세서'!$3:$6</definedName>
    <definedName name="_xlnm.Print_Titles" localSheetId="5">'세출결산명세서'!$3:$6</definedName>
  </definedNames>
  <calcPr fullCalcOnLoad="1"/>
</workbook>
</file>

<file path=xl/sharedStrings.xml><?xml version="1.0" encoding="utf-8"?>
<sst xmlns="http://schemas.openxmlformats.org/spreadsheetml/2006/main" count="376" uniqueCount="305">
  <si>
    <t>관     별</t>
  </si>
  <si>
    <t>증(△)감</t>
  </si>
  <si>
    <t>비    고</t>
  </si>
  <si>
    <t>1. 사용료 및 수수료</t>
  </si>
  <si>
    <t>2. 전입금</t>
  </si>
  <si>
    <t>1. 인건비</t>
  </si>
  <si>
    <t>2. 관리운영비</t>
  </si>
  <si>
    <t>3. 연구장학비</t>
  </si>
  <si>
    <t>4. 보건체육비</t>
  </si>
  <si>
    <t>5. 실험비</t>
  </si>
  <si>
    <t>6. 입시관리비</t>
  </si>
  <si>
    <t>과     목</t>
  </si>
  <si>
    <t>산 출 기 초</t>
  </si>
  <si>
    <t>관</t>
  </si>
  <si>
    <t>항</t>
  </si>
  <si>
    <t>목</t>
  </si>
  <si>
    <t>1. 입학금</t>
  </si>
  <si>
    <t>2. 수업료</t>
  </si>
  <si>
    <t>3. 수험료</t>
  </si>
  <si>
    <t>세 입 합 계</t>
  </si>
  <si>
    <t>1. 봉급</t>
  </si>
  <si>
    <t>1. 교원봉급</t>
  </si>
  <si>
    <t>2. 정액수당</t>
  </si>
  <si>
    <t>1. 교원수당</t>
  </si>
  <si>
    <t>세 출 합 계</t>
  </si>
  <si>
    <t>구분</t>
  </si>
  <si>
    <t>[별첨 3]</t>
  </si>
  <si>
    <t>[별첨 3-1]</t>
  </si>
  <si>
    <t>결 산 총 괄 조 서</t>
  </si>
  <si>
    <t>회계별</t>
  </si>
  <si>
    <t>예산액</t>
  </si>
  <si>
    <t>결산액</t>
  </si>
  <si>
    <t>비고</t>
  </si>
  <si>
    <t>세 입</t>
  </si>
  <si>
    <t>세 출</t>
  </si>
  <si>
    <t>잔 액</t>
  </si>
  <si>
    <t>첨부 : 예금잔액증명서 1부</t>
  </si>
  <si>
    <t>[별첨 3-2]</t>
  </si>
  <si>
    <t>세 입 결 산 총 괄 표</t>
  </si>
  <si>
    <t>(단위 : 원)</t>
  </si>
  <si>
    <t>예 산 액</t>
  </si>
  <si>
    <t>결 산 액</t>
  </si>
  <si>
    <t>3. 원조보조금</t>
  </si>
  <si>
    <t>4. 이월금</t>
  </si>
  <si>
    <t>6. 기부금</t>
  </si>
  <si>
    <t>세 출 결 산 총 괄 표</t>
  </si>
  <si>
    <t>세출합계</t>
  </si>
  <si>
    <t>세 출 결 산 명 세 서</t>
  </si>
  <si>
    <t>세 입 결 산 명 세 서</t>
  </si>
  <si>
    <t>(단위 : 원)</t>
  </si>
  <si>
    <t>[별첨 3-3]</t>
  </si>
  <si>
    <t>(금액단위 : 원)</t>
  </si>
  <si>
    <t>1. 학교운영비</t>
  </si>
  <si>
    <t>2. 연금부담금</t>
  </si>
  <si>
    <t>2. 전입금</t>
  </si>
  <si>
    <t>3. 원조보조금</t>
  </si>
  <si>
    <t>1. 국내보조금</t>
  </si>
  <si>
    <t>4. 이월금</t>
  </si>
  <si>
    <t>1. 전년도이월금</t>
  </si>
  <si>
    <t>6. 기부금</t>
  </si>
  <si>
    <t>7. 차입금</t>
  </si>
  <si>
    <t>3. 임시직</t>
  </si>
  <si>
    <t>2. 일용잡급</t>
  </si>
  <si>
    <t>4. 퇴직금</t>
  </si>
  <si>
    <t>5. 부담금</t>
  </si>
  <si>
    <t>1. 퇴직부담금</t>
  </si>
  <si>
    <t>6. 기타제수당</t>
  </si>
  <si>
    <t>2. 관리운영비</t>
  </si>
  <si>
    <t>1. 학교교육비</t>
  </si>
  <si>
    <t>2. 재산관리비</t>
  </si>
  <si>
    <t>1. 건물유지비</t>
  </si>
  <si>
    <t>2. 공과보험료</t>
  </si>
  <si>
    <t>3. 연구장학비</t>
  </si>
  <si>
    <t>1. 연구비</t>
  </si>
  <si>
    <t>4. 보건체육비</t>
  </si>
  <si>
    <t>1. 학생보건비</t>
  </si>
  <si>
    <t>1. 의료비</t>
  </si>
  <si>
    <t>2. 체력관리비</t>
  </si>
  <si>
    <t>1. 체육행사비</t>
  </si>
  <si>
    <t>2. 체력검사비</t>
  </si>
  <si>
    <t>5. 실험비</t>
  </si>
  <si>
    <t>1. 실험실습비</t>
  </si>
  <si>
    <t>1. 재료비</t>
  </si>
  <si>
    <t>2. 기구비</t>
  </si>
  <si>
    <t>3. 관리비</t>
  </si>
  <si>
    <t>6. 입시관리비</t>
  </si>
  <si>
    <t>1. 시설비</t>
  </si>
  <si>
    <t>1. 예비비</t>
  </si>
  <si>
    <t>예산액</t>
  </si>
  <si>
    <t>결산액</t>
  </si>
  <si>
    <t>예산액</t>
  </si>
  <si>
    <t>&lt;서식1&gt;</t>
  </si>
  <si>
    <t>과목</t>
  </si>
  <si>
    <t>관</t>
  </si>
  <si>
    <t>항</t>
  </si>
  <si>
    <t>목</t>
  </si>
  <si>
    <t>수입액</t>
  </si>
  <si>
    <t>결손액</t>
  </si>
  <si>
    <t>결손내역및사유</t>
  </si>
  <si>
    <t>계</t>
  </si>
  <si>
    <t>&lt;서식2&gt;</t>
  </si>
  <si>
    <t>미 수 액 조 서</t>
  </si>
  <si>
    <t>결 손 처 분 액 조 서</t>
  </si>
  <si>
    <t>미수액</t>
  </si>
  <si>
    <t>미수내역</t>
  </si>
  <si>
    <t>&lt;서식3&gt;</t>
  </si>
  <si>
    <t>차 입 액 조 서</t>
  </si>
  <si>
    <t>차입액</t>
  </si>
  <si>
    <t>차입처</t>
  </si>
  <si>
    <t>차 입 사 유</t>
  </si>
  <si>
    <t>사업총액
(계약액)</t>
  </si>
  <si>
    <t>기 지출액</t>
  </si>
  <si>
    <t>채무확정액
(미불액)</t>
  </si>
  <si>
    <t>채무확정</t>
  </si>
  <si>
    <t>&lt;서식4&gt;</t>
  </si>
  <si>
    <t>채 무 확 정 액 조 서</t>
  </si>
  <si>
    <t>예 비 비 사 용 액 조 서</t>
  </si>
  <si>
    <t>건 명</t>
  </si>
  <si>
    <t>예비비 사용과목</t>
  </si>
  <si>
    <t>세목</t>
  </si>
  <si>
    <t>예비비 사용결정액</t>
  </si>
  <si>
    <t>예비비 지출액</t>
  </si>
  <si>
    <t>&lt;서식5&gt;</t>
  </si>
  <si>
    <t xml:space="preserve">2013회계연도 </t>
  </si>
  <si>
    <t>5. 전년도수입</t>
  </si>
  <si>
    <t>8. 적립금</t>
  </si>
  <si>
    <t>9. 학교운영지원비</t>
  </si>
  <si>
    <t>10. 잡수입</t>
  </si>
  <si>
    <t>7. 학생지도비</t>
  </si>
  <si>
    <r>
      <t>8. 상환</t>
    </r>
    <r>
      <rPr>
        <sz val="13"/>
        <color indexed="8"/>
        <rFont val="맑은 고딕"/>
        <family val="3"/>
      </rPr>
      <t>∙</t>
    </r>
    <r>
      <rPr>
        <sz val="13"/>
        <color indexed="8"/>
        <rFont val="바탕체"/>
        <family val="1"/>
      </rPr>
      <t>반환금</t>
    </r>
  </si>
  <si>
    <t>9. 전년도지출</t>
  </si>
  <si>
    <t>10. 재산조성비</t>
  </si>
  <si>
    <t>11. 적립금</t>
  </si>
  <si>
    <t>12. 예비비</t>
  </si>
  <si>
    <t>13. 학교운영지원비</t>
  </si>
  <si>
    <t>1. 납교금</t>
  </si>
  <si>
    <t>4. 증명료</t>
  </si>
  <si>
    <t>5. 기타납임금</t>
  </si>
  <si>
    <t>1. 법인부담금</t>
  </si>
  <si>
    <t>2. 재해보상부담금</t>
  </si>
  <si>
    <t>3. 특정보조</t>
  </si>
  <si>
    <t>1. 국고보조</t>
  </si>
  <si>
    <r>
      <t>2. 시</t>
    </r>
    <r>
      <rPr>
        <sz val="10"/>
        <color indexed="8"/>
        <rFont val="맑은 고딕"/>
        <family val="3"/>
      </rPr>
      <t>∙</t>
    </r>
    <r>
      <rPr>
        <sz val="10"/>
        <color indexed="8"/>
        <rFont val="바탕체"/>
        <family val="1"/>
      </rPr>
      <t>도보조</t>
    </r>
  </si>
  <si>
    <t>2. 외국원조금</t>
  </si>
  <si>
    <t>1. 외국기관단체원조금</t>
  </si>
  <si>
    <t>2. 재외재단보조</t>
  </si>
  <si>
    <t>1. 전년도불용액</t>
  </si>
  <si>
    <t>2. 이월사업비</t>
  </si>
  <si>
    <t>5. 전년도수입</t>
  </si>
  <si>
    <t>1. 전년도수입</t>
  </si>
  <si>
    <t>2. 설립자부담금</t>
  </si>
  <si>
    <t>3. 국내보조금</t>
  </si>
  <si>
    <t>4. 외국원조금</t>
  </si>
  <si>
    <t>1. 기부금</t>
  </si>
  <si>
    <t>1. 특정기부금</t>
  </si>
  <si>
    <t>2. 일반기부금</t>
  </si>
  <si>
    <t>1. 차입금</t>
  </si>
  <si>
    <t>1. 은행차입금</t>
  </si>
  <si>
    <t xml:space="preserve"> </t>
  </si>
  <si>
    <t>2. 개인차입금</t>
  </si>
  <si>
    <t>8. 적립금</t>
  </si>
  <si>
    <t>1. 적립금</t>
  </si>
  <si>
    <t>9. 학교운영지원비</t>
  </si>
  <si>
    <t>1. 회비수입</t>
  </si>
  <si>
    <t>2. 기부금</t>
  </si>
  <si>
    <t>2. 전년도수입</t>
  </si>
  <si>
    <t>3. 교육활동경비</t>
  </si>
  <si>
    <t>1. 교육활동경비</t>
  </si>
  <si>
    <t>4. 수익자부담교육비</t>
  </si>
  <si>
    <t>1. 특기적성교육비</t>
  </si>
  <si>
    <t>10. 잡수입</t>
  </si>
  <si>
    <t>1. 생산품매각수입</t>
  </si>
  <si>
    <t>1. 생산품처분수입</t>
  </si>
  <si>
    <t>2. 물품매각수입</t>
  </si>
  <si>
    <t>1. 불용품매각수입</t>
  </si>
  <si>
    <t>3. 예금이자</t>
  </si>
  <si>
    <t>1. 정기예금이자</t>
  </si>
  <si>
    <t>2. 신탁예금이자</t>
  </si>
  <si>
    <t>3. 통지예금이자</t>
  </si>
  <si>
    <t>4. 기타예금이자</t>
  </si>
  <si>
    <t>4. 잡수입</t>
  </si>
  <si>
    <t>2. 변상금</t>
  </si>
  <si>
    <t>3. 위약금</t>
  </si>
  <si>
    <t>2. 사무직원봉급</t>
  </si>
  <si>
    <t>3. 고용원봉급</t>
  </si>
  <si>
    <t>2. 사무직원수당</t>
  </si>
  <si>
    <t>3. 고용원수당</t>
  </si>
  <si>
    <t>1. 퇴직금</t>
  </si>
  <si>
    <t>1. 일숙직수당</t>
  </si>
  <si>
    <t>2. 강사료</t>
  </si>
  <si>
    <t>2. 자산취득비</t>
  </si>
  <si>
    <t>1. 연구비</t>
  </si>
  <si>
    <t>2. 학생장학금</t>
  </si>
  <si>
    <t>1. 입시경비</t>
  </si>
  <si>
    <t>1. 상환∙반환금</t>
  </si>
  <si>
    <t>1. 상환금</t>
  </si>
  <si>
    <t>2. 반환금</t>
  </si>
  <si>
    <t>1. 전년도지출</t>
  </si>
  <si>
    <t>1. 시설비</t>
  </si>
  <si>
    <r>
      <t>1. 토지</t>
    </r>
    <r>
      <rPr>
        <sz val="10"/>
        <color indexed="8"/>
        <rFont val="맑은 고딕"/>
        <family val="3"/>
      </rPr>
      <t>∙</t>
    </r>
    <r>
      <rPr>
        <sz val="10"/>
        <color indexed="8"/>
        <rFont val="바탕체"/>
        <family val="1"/>
      </rPr>
      <t>건물매입비</t>
    </r>
  </si>
  <si>
    <t>7. 학생지도비</t>
  </si>
  <si>
    <t>1. 학생지도비</t>
  </si>
  <si>
    <r>
      <t>8. 상환</t>
    </r>
    <r>
      <rPr>
        <sz val="10"/>
        <color indexed="8"/>
        <rFont val="맑은 고딕"/>
        <family val="3"/>
      </rPr>
      <t>∙</t>
    </r>
    <r>
      <rPr>
        <sz val="10"/>
        <color indexed="8"/>
        <rFont val="바탕체"/>
        <family val="1"/>
      </rPr>
      <t>반환금</t>
    </r>
  </si>
  <si>
    <t>9. 전년도지출</t>
  </si>
  <si>
    <t>10. 재산조성비</t>
  </si>
  <si>
    <t>11. 적립금</t>
  </si>
  <si>
    <t>12. 예비비</t>
  </si>
  <si>
    <t>13. 학교운영지원비</t>
  </si>
  <si>
    <t>1. 교원연구비</t>
  </si>
  <si>
    <t>2. 학생복리비</t>
  </si>
  <si>
    <t>1, 학생복지비</t>
  </si>
  <si>
    <t>2. 자치회운영비</t>
  </si>
  <si>
    <t>3. 인건비</t>
  </si>
  <si>
    <t>1. 수당</t>
  </si>
  <si>
    <t>2. 상용잡급인건비</t>
  </si>
  <si>
    <t>3. 일용잡급인건비</t>
  </si>
  <si>
    <t>4. 보험부담금</t>
  </si>
  <si>
    <t>5. 연금지급금</t>
  </si>
  <si>
    <t>4. 운영비</t>
  </si>
  <si>
    <t>2. 학교교육비</t>
  </si>
  <si>
    <t>3. 시설비</t>
  </si>
  <si>
    <t>4. 실험실습비</t>
  </si>
  <si>
    <t>5. 체육진흥비</t>
  </si>
  <si>
    <t>1. 체육진흥비</t>
  </si>
  <si>
    <t>6. 학부모활동지원</t>
  </si>
  <si>
    <t>1. 학부모회 등의 활동지원비</t>
  </si>
  <si>
    <t>7. 기부사업비</t>
  </si>
  <si>
    <t>1. 기부사업비</t>
  </si>
  <si>
    <t>8. 수익자부담교육비</t>
  </si>
  <si>
    <t>3. 이자상환</t>
  </si>
  <si>
    <t>1. 교내재산임대료</t>
  </si>
  <si>
    <t>광양제철유치원 세입·세출결산서</t>
  </si>
  <si>
    <t>광양제철유치원 (직인)</t>
  </si>
  <si>
    <t>       2014년   2월   28일   확정</t>
  </si>
  <si>
    <t>광양제철유치원비</t>
  </si>
  <si>
    <t>2013회계년도 세입액 및 세출액이 상기와 같이 틀림없음을 확인합니다.</t>
  </si>
  <si>
    <t>      2014년    2월    28 일</t>
  </si>
  <si>
    <t>광 양 제 철 유 치 원 장 (직인)</t>
  </si>
  <si>
    <t>1. 연금부담금</t>
  </si>
  <si>
    <t>3. 건강보험부담금</t>
  </si>
  <si>
    <t>4, 학교운영비</t>
  </si>
  <si>
    <t>5. 기타</t>
  </si>
  <si>
    <t>2. 현장학습비</t>
  </si>
  <si>
    <t>3. 학교급식비</t>
  </si>
  <si>
    <t>4. 기타수익자부담교육비</t>
  </si>
  <si>
    <t>1.무상급식지원금 1,720원×163명×218원=61,507,200원</t>
  </si>
  <si>
    <t>1.자원봉사자 운영비                     4,000,000원
2.방과후과정반 운영비                   3,000,000원
3.학습자료 지원비                         700,000원
4.유아학비     220,000원×163명×12월=430,031,260원
5.방과후과정비  70,000원× 98명×12월= 81,419,010원
6.사립유치원 운영비                    26,451,000원</t>
  </si>
  <si>
    <t>1.전년도불용액                           133,855원</t>
  </si>
  <si>
    <t>2.수업료       248,000원×163명×12월=484,390,850원</t>
  </si>
  <si>
    <t>1.입학금                70,000원×116명=8,120,000원</t>
  </si>
  <si>
    <t>1.연금부담금                          11,269,000원</t>
  </si>
  <si>
    <t>2.재해보상부담금                         764,000원</t>
  </si>
  <si>
    <t>3.건강보험부담금                       4,735,000원</t>
  </si>
  <si>
    <t>4.학교운영비                         261,510,000원</t>
  </si>
  <si>
    <t>1.방과후교육활동비 
         25,000원×163명×3과목×9월=110,171,000원</t>
  </si>
  <si>
    <t>1.현장체험학습비 13,950원×163명*10회=22,732,000원</t>
  </si>
  <si>
    <t>1.학교급식비
  가.원아       1,000원×163명×208일=33,900,000원
  나.교직원     3,000원× 10명×216일= 6,476,000원</t>
  </si>
  <si>
    <t>1.방과후과정교육비75,000원×98명×12월=87,318,720원
2.영어교재비     10,000원×163명×12월=19,540,000원
3.기타수익자부담교육비
                   2,500원×163명×12월=4,885,000원</t>
  </si>
  <si>
    <t>1.정기예금이자            165,224원×1회=165,224원</t>
  </si>
  <si>
    <t>1.신탁예금이자         134,120원×12월=1,609,382원</t>
  </si>
  <si>
    <t>1.기타예금이자                1,402원×4회=5,607원</t>
  </si>
  <si>
    <t>1.법인카드포인트캐쉬백전환금              190,000원
2.기타잡수입                               14,760원</t>
  </si>
  <si>
    <t>3. 재해보상부담름</t>
  </si>
  <si>
    <t>4. 건강보험부담금</t>
  </si>
  <si>
    <t>3. 복리후생비</t>
  </si>
  <si>
    <t>4. 초과근무수당</t>
  </si>
  <si>
    <t>5. 직급보조비</t>
  </si>
  <si>
    <t>6. 기타수당</t>
  </si>
  <si>
    <t>해 당</t>
  </si>
  <si>
    <t>없  음</t>
  </si>
  <si>
    <t>해  당</t>
  </si>
  <si>
    <t>1.봉급                                 19,916,120
  가.영선직 1,422,580원×1명×2월   =   2,845,160 
  나.환경직 1,422,580원×1명×12월  =  17,070,960</t>
  </si>
  <si>
    <t>1.봉급       2,860,400원×1명×12월 =  34,324,800
2.정근수당   1,439,800원×1명×2회  =   2,879,600</t>
  </si>
  <si>
    <t>1.봉급                                130,041,700
  가.원감  3,390,020원×1명×12월   =  40,788,200
  나.교사  3,718,900원×2명×12월   =  89,253,500
2. 정근수당                            10,976,150
  가.원감  1,725,480원×1명×2회    =   3,450,950
  나.교사  1,881,300원×2명×2회    =   7,525,200</t>
  </si>
  <si>
    <t>1.사무직원정근수당                      1,260,000
  가. 80,000원×1명×2월            =     160,000
  나.110,000원×1명×10월           =   1,100,000
2.사무직원가족수당                        960,000
  가.배우자 40,000원×1명×12월     =     480,000
  나.부양가족 20,000원×2명×12월   =     480,000</t>
  </si>
  <si>
    <t>1.교원정근수당가산금                    4,200,000
  가.130,000원×1명×12월           =   1,560,000
  나.110,000원×2명×12월           =   2,640,000
2.교원가족수당                          2,640,000
  가.배우자   40,000원×2명×12월   =     960,000
  나.부양가족 20,000원×8명×12월   =   1,920,000
3.교원중.고자녀학비보조수당         
  가.고등학교 459,500원×1명×4회   =   1,838,000
4.교원보전수당                            408,000
  가.원감 18,000원×1명×12월       =     216,000
  나.교사  8,000원×2명×12월       =     192,000
5.교원보전수당가산금                    1,572,000
  가.원감 42,000원×2명×12월       =   1,008,000
  나.교사 47,000원×1명×12월       =     564,000
6.교원교직수당 250,000원×1명×12월 =   3,000,000
7.교원보건활동수당 30,000원×1명×12월 =  360,000</t>
  </si>
  <si>
    <t>1. 결원보충급료</t>
  </si>
  <si>
    <t>1.고용원명절휴가보전금             
   200,000원×1명×2회                 =  400,000
2.고용원교통보조비 60,000원×1명×12월 =  720,000
3.고용원가족수당   60,000원×1명×12월 =  720,000
4.고용원처우개선비 40,000원×1명×12월 =  480,000
5.고용원연차수당   701,550원×1명      =  701,550</t>
  </si>
  <si>
    <t>5. 비정규직부담금</t>
  </si>
  <si>
    <t>1.교원퇴직부담금                  =   19,455,300
2.직원퇴직부담금                  =    1,698,790</t>
  </si>
  <si>
    <t>1.교원사학연금부담금              =   7,940,600
2.직원사학연금부담금              =   3,327,920</t>
  </si>
  <si>
    <t>1.교원재해보상부담금              =     612,880
2.직원재해보상부담금              =     151,080</t>
  </si>
  <si>
    <t>1.교원건강보험부담금             =    3,752,960
2.직원건강보험부담금             =      981,310</t>
  </si>
  <si>
    <t>1.교원국민연금부담금              =   8,844,320
2.직원국민연금부담금              =     721,380
3.교원건강보험부담금              =   3,291,610
4.직원건강보험부담금              =     338,120
5.교원고용보험부담금              =   2,151,830
6.직원고용보험부담금              =     206,650
7.교원산재보험부담금              =   1,323,810
8.직원산재보험부담금              =     127,170</t>
  </si>
  <si>
    <t xml:space="preserve"> </t>
  </si>
  <si>
    <t>1.교원초과근무수당                     6,061,030
  가.교원정액시간외수당           =    3,946,540
  나.교원일반시간외수당           =    2,114,490</t>
  </si>
  <si>
    <t>1.교원직급보조비                  =    1,500,000
2.직원직급보조비                  =    1,860,000</t>
  </si>
  <si>
    <t>1.교원성과상여금                  =   11,721,690
2.직원성과상여금                  =    3,647,720
3.교원제철수당                    =   17,994,000
4.교원대학자녀학비보조수당        =    8,402,000
5.교원유.초자녀학비보조수당       =      500,000
6.직원유.초자녀학비보조수당       =    1,000,000
7.교원개인연금지원금              =    1,980,000
8.직원개인연금지원금              =      660,000</t>
  </si>
  <si>
    <t>2. 보건비</t>
  </si>
  <si>
    <t>1.안전공제회비  1,300원×165명       =   214,500</t>
  </si>
  <si>
    <t>1.구급약품 구입(밴드외)              =   455,500</t>
  </si>
  <si>
    <t>1.체육대회 행사비                    =   630,000</t>
  </si>
  <si>
    <t>1.원아체험비                            22,732,000
  가.차량임차료     1,246,900원×10회 = 12,469,000
  나.입장료및체험비 9,450원×163명×6회= 9,246,500
  다.체험재료구입비 6,240원×163명×1회= 1,016,500</t>
  </si>
  <si>
    <t>1.특기적성교육비                       100,048,500
  가.강사수당    10,122,500원×9월   =  91,102,500
  나.교재비         994,000원×9월   =   8,946,000
2.운영비                                10,122,500
  가.전기료 및 난방비 1,054,440원×9월 = 9,489,881
  나.소모품구입비                      =   632,619</t>
  </si>
  <si>
    <t>1. 식품비             539,670원×12월 =  6,476,000
2. 간식비           2,825,000원×12월 = 33,900,000</t>
  </si>
  <si>
    <t>1. 방과후과정반교육운영비               87,318,720
  가.방과후과정반기간제교원인건비
               1,547,430원×2명×12월 = 37,138,400
  나.방과후과정반보조강사료
                 522,670원×4명×12월 = 25,088,000
  다.파트타이머 인건비 
                 200,000원×1명×12월 =  2,420,000
  다.국민연금부담금 64,530원×2명×12월= 1,548,720
  다.건강보험부담금 27,240원×2명×12월=   653,760  
  라.고용.산재보험료27,500원×2명×12월=   660,010
  마.퇴직금            2,072,830원×2명= 4,145,660
  바.급.간식비        1,089,640원×12월=13.075,650   
  사.교육품 구입비      215,710원×12월= 2,588,520
2. 영어교재비 및 한글.수 교재 구입비
                     1,793,200원×12월= 21,518,000
3. 원아가방 및 수첩구입비17,100원×170개=2,907,000</t>
  </si>
  <si>
    <t>1.건물화재보험료                   =    471,260</t>
  </si>
  <si>
    <t>1.소방설비 안전점검비               =     315,000
2.건물소보수작업비                     10,794,800
  가.출입문 비디오폰 설치비         =   2,291,500
  나.복도및교실문틀 도색작업비      =   3,798,300
  다.소방시설 보수 작업비           =     418,000
  라.실외놀이기구 보수 작업비       =   1,287,000
  마.화단보호휀스 설치비            =   2,585,000
  바.하수구 배수작업비 등           =     415,000  
3.소수리 재료 구입비                =   1,750,320
4.통신협력작업비    366,220원×12월 =   4,394,630
5.녹화협력작업비    983,500원×12월 =  11,801,900
6.행정실 및 도서실 신설공사비       =  13,241,440</t>
  </si>
  <si>
    <t>1.교원정액급식비                  =    1,980,000
2.교원명절휴가비                  =   13,171,380
3.직원정액급식비                  =    1,560,000
4.직원명절휴가비                  =    3,492,720
5.직원연가보상비                  =    1,652,230</t>
  </si>
  <si>
    <t>1.전기요금                         =    810,210
2.전화요금                         =  1,132,290
3.일반우편료                       =    295,200
4.수도료                           =    722,133
5.환경개선부담금                   =    145,600
6.난방연료비                       =  2,101,420
7.도시가스료                       =    505,970
8.차량운영비                       =  1,259,689
9.무인경비수수료 등                =  4,295,340
10.통학차량용역비
           1,320,000원×3대×12월  = 47,520,000
11.환경직용역비405,000원×1명×12월=  4,860,000
12.영선직용역비 
           1,667,000원×1명×10월  = 16,670,000
13.홈페이지용역비                  =  1,000,000
14.일반비품수선비                  =    595,000
15.교육용품및사무용품 구입         =  5,991,510
16.복사용지 구입                   =    530,700
17.복사기 토너 구입                =    418,000
18.팩스 토너 구입                  =    115,000
19.청소용품 구입(화장지외19종)     =  1,618,600
20.보존식용기구입                  =    825,000
21.사무실 파티션 구입              =    474,000
22.현수막 제작 구입                =    357,000
23.전산용품 구입                   =    410,000
24.도서 구입                       =    997,640
25.교육계획서 및 신문 인쇄         =    984,000
26.국내여비                        =  1,531,210
23.현장체험학습여비                =  1,718,160
24.공공회의비                      =  1,038,000
25.자체회의비                      =    797,000
26.학교운영위원회 회의비           =    640,000
27.일반활동비                      =  3,380,800</t>
  </si>
  <si>
    <t>28.특근식대                        =    448,000
29.학생행사비                      =  4,181,500
30.학부모참관수업                  =    529,100
31.교원장기근속표창                =    600,000
32.위탁교육훈련비                  =    185,200
33.교수학습자료 구입               =  4,198,140
34.급식식재료 구입                 = 61,506,930
35.보조사업비                       537,135,970
  가.학습자료구입                  =    700,000
  나.방과후과정반석식비            =  3,000,000
  다.자원봉사자 인건비             =  4,000,000
  라.교육교재 구입 등              = 17,985,700
  마.유아학비 지원비               =430,031,260
  바.방과후과정교육 지원비         = 81,419,010
36.내빈접대용품 구입               =    597,940 
37.환경및안전불감증교육            =    400,000
38.창의성교재 구입                 =  1,296,000
39.독서 퀴즈대회 물품구입          =    196,000
40.인성교육비                      =    550,000
41.학부모참여학습비                =    496,000
42.직무연수비                      =     54,600
43.전교원상담연수비                =    320,000</t>
  </si>
  <si>
    <t>11.응접의자           65,330원×4개  =    261,320
12.응접탁자          143,000원×1개  =    143,000
13.책상세트          951,000원×3세트=  2,853,000  
14.유아용의자        104,000원×30개 =  3,120,000
15.악기장            402,000원×1개  =    402,000
16.책꽂이2칸수납형   454,000원×2세트=    908,000
17.미술장            561,000원×1개  =    561,000
18.미술용용바구니장  410,000원×1개  =    410,000
19.유아용화장대      445,000원×1개  =    445,000
20.유아응접세트      735,000원×1세트=    735,000
21.유아주방세트복합형666,000원×1개  =    666,000
22.유아냉장고양문형  574,000원×1개  =    574,000  
23.파일서랍외4종                     =  3,122,930
24.소모품 보관선반   880,000원×1개  =    880,000
25.칫솔살균기        374,000원×1개  =    374,000
26.디지털카메라      148,780원×2개  =    297,560
27.회의용탁자        138,700원×1개  =    138,700
28.사이트캐비닛      180,930원×1개  =    180,930
29.원목행거옷장      323,400원×2개  =    646,800
30.3단3칸 환경판외14종               =  2,946,000</t>
  </si>
  <si>
    <t>1.보존식 냉동고       557,990원×1대 =    557,990
2.LED TV(55")      1,950,000원×1대  =  1,950,000
3.디지털 피아노      900,000원×1대  =    900,000
4.나뭇잎벤치         750,000원×1개  =    750,000
5.이젤식융판         495,000원×6개  =  2,970,000
6.문서세단기         733,940원×1대  =    733,940
7.사무용의자         252,280원×8개  =  2,018,290
8.사무용책상         176,000원×12개 =  2,110,740 
9.이동형서랍         183,000원×12개 =  2,195,230
10.스캐너            397,130원×1대  =    397,130</t>
  </si>
  <si>
    <t>1.기간제교원봉급
    1,690,830원×6명×12월          = 171,739,400
2.기간제교원정액수당                =   5,830,000
3.기간제교원초관근무수당            =   7,750,490
4.기간제교원복리후생비              =  13,642,080
5.기간제교원성과상여금
   1,905,100원×3명                 =   5,715,300</t>
  </si>
  <si>
    <t>1.유치원보조강사 1,402,720원×4명×12월=67,330,650
2.시간강사(4명)                        =12,845,000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</si>
</sst>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,##0_);[Red]\(#,##0\)"/>
    <numFmt numFmtId="182" formatCode="#,##0_ "/>
  </numFmts>
  <fonts count="53">
    <font>
      <sz val="11"/>
      <name val="바탕체"/>
      <family val="1"/>
    </font>
    <font>
      <b/>
      <sz val="20"/>
      <color indexed="8"/>
      <name val="굴림"/>
      <family val="3"/>
    </font>
    <font>
      <sz val="8"/>
      <name val="바탕체"/>
      <family val="1"/>
    </font>
    <font>
      <sz val="13"/>
      <name val="바탕체"/>
      <family val="1"/>
    </font>
    <font>
      <b/>
      <sz val="11"/>
      <name val="바탕체"/>
      <family val="1"/>
    </font>
    <font>
      <b/>
      <sz val="24"/>
      <name val="바탕체"/>
      <family val="1"/>
    </font>
    <font>
      <b/>
      <sz val="20"/>
      <name val="바탕체"/>
      <family val="1"/>
    </font>
    <font>
      <b/>
      <sz val="22"/>
      <name val="바탕체"/>
      <family val="1"/>
    </font>
    <font>
      <sz val="10"/>
      <color indexed="8"/>
      <name val="굴림"/>
      <family val="3"/>
    </font>
    <font>
      <sz val="10"/>
      <name val="바탕체"/>
      <family val="1"/>
    </font>
    <font>
      <sz val="13"/>
      <color indexed="8"/>
      <name val="바탕체"/>
      <family val="1"/>
    </font>
    <font>
      <b/>
      <sz val="20"/>
      <color indexed="8"/>
      <name val="바탕체"/>
      <family val="1"/>
    </font>
    <font>
      <sz val="10"/>
      <color indexed="8"/>
      <name val="바탕체"/>
      <family val="1"/>
    </font>
    <font>
      <b/>
      <sz val="15"/>
      <color indexed="8"/>
      <name val="바탕체"/>
      <family val="1"/>
    </font>
    <font>
      <b/>
      <sz val="18"/>
      <color indexed="8"/>
      <name val="바탕체"/>
      <family val="1"/>
    </font>
    <font>
      <b/>
      <sz val="13"/>
      <color indexed="8"/>
      <name val="바탕체"/>
      <family val="1"/>
    </font>
    <font>
      <b/>
      <sz val="16"/>
      <name val="굴림"/>
      <family val="3"/>
    </font>
    <font>
      <sz val="13"/>
      <color indexed="8"/>
      <name val="맑은 고딕"/>
      <family val="3"/>
    </font>
    <font>
      <sz val="10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justify" vertical="center" wrapText="1"/>
      <protection/>
    </xf>
    <xf numFmtId="0" fontId="10" fillId="0" borderId="14" xfId="0" applyFont="1" applyBorder="1" applyAlignment="1" applyProtection="1">
      <alignment horizontal="justify" vertical="center" wrapText="1"/>
      <protection/>
    </xf>
    <xf numFmtId="0" fontId="10" fillId="0" borderId="15" xfId="0" applyFont="1" applyBorder="1" applyAlignment="1" applyProtection="1">
      <alignment horizontal="justify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6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180" fontId="12" fillId="0" borderId="19" xfId="48" applyNumberFormat="1" applyFont="1" applyBorder="1" applyAlignment="1">
      <alignment vertical="center" wrapText="1"/>
    </xf>
    <xf numFmtId="180" fontId="12" fillId="0" borderId="12" xfId="48" applyNumberFormat="1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180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10" fillId="0" borderId="25" xfId="0" applyNumberFormat="1" applyFont="1" applyBorder="1" applyAlignment="1">
      <alignment vertical="center" wrapText="1"/>
    </xf>
    <xf numFmtId="180" fontId="10" fillId="0" borderId="26" xfId="0" applyNumberFormat="1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80" fontId="10" fillId="0" borderId="27" xfId="0" applyNumberFormat="1" applyFont="1" applyBorder="1" applyAlignment="1" applyProtection="1">
      <alignment vertical="center" wrapText="1"/>
      <protection/>
    </xf>
    <xf numFmtId="180" fontId="10" fillId="0" borderId="12" xfId="0" applyNumberFormat="1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180" fontId="10" fillId="0" borderId="27" xfId="0" applyNumberFormat="1" applyFont="1" applyBorder="1" applyAlignment="1" applyProtection="1">
      <alignment vertical="center" wrapText="1"/>
      <protection locked="0"/>
    </xf>
    <xf numFmtId="180" fontId="10" fillId="0" borderId="19" xfId="0" applyNumberFormat="1" applyFont="1" applyBorder="1" applyAlignment="1" applyProtection="1">
      <alignment vertical="center" wrapText="1"/>
      <protection locked="0"/>
    </xf>
    <xf numFmtId="180" fontId="10" fillId="0" borderId="28" xfId="0" applyNumberFormat="1" applyFont="1" applyBorder="1" applyAlignment="1" applyProtection="1">
      <alignment vertical="center" wrapText="1"/>
      <protection locked="0"/>
    </xf>
    <xf numFmtId="0" fontId="10" fillId="0" borderId="29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0" fillId="0" borderId="32" xfId="0" applyFont="1" applyBorder="1" applyAlignment="1" applyProtection="1">
      <alignment horizontal="justify" vertical="center" wrapText="1"/>
      <protection/>
    </xf>
    <xf numFmtId="0" fontId="10" fillId="0" borderId="33" xfId="0" applyFont="1" applyBorder="1" applyAlignment="1" applyProtection="1">
      <alignment horizontal="justify" vertical="center" wrapText="1"/>
      <protection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80" fontId="12" fillId="0" borderId="0" xfId="48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justify" vertical="center"/>
    </xf>
    <xf numFmtId="0" fontId="12" fillId="0" borderId="14" xfId="0" applyFont="1" applyBorder="1" applyAlignment="1">
      <alignment horizontal="center" vertical="center" wrapText="1"/>
    </xf>
    <xf numFmtId="180" fontId="12" fillId="0" borderId="47" xfId="48" applyNumberFormat="1" applyFont="1" applyBorder="1" applyAlignment="1">
      <alignment vertical="center" wrapText="1"/>
    </xf>
    <xf numFmtId="0" fontId="12" fillId="0" borderId="48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180" fontId="12" fillId="0" borderId="18" xfId="48" applyNumberFormat="1" applyFont="1" applyBorder="1" applyAlignment="1">
      <alignment vertical="center" wrapText="1"/>
    </xf>
    <xf numFmtId="180" fontId="10" fillId="0" borderId="23" xfId="0" applyNumberFormat="1" applyFont="1" applyBorder="1" applyAlignment="1">
      <alignment horizontal="right" vertical="center" wrapText="1"/>
    </xf>
    <xf numFmtId="180" fontId="10" fillId="0" borderId="24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justify" vertical="center" shrinkToFit="1"/>
    </xf>
    <xf numFmtId="0" fontId="12" fillId="0" borderId="48" xfId="0" applyFont="1" applyBorder="1" applyAlignment="1">
      <alignment horizontal="justify" vertical="center" shrinkToFit="1"/>
    </xf>
    <xf numFmtId="0" fontId="12" fillId="0" borderId="16" xfId="0" applyFont="1" applyBorder="1" applyAlignment="1">
      <alignment horizontal="justify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justify" vertical="center" wrapText="1" shrinkToFit="1"/>
    </xf>
    <xf numFmtId="0" fontId="12" fillId="0" borderId="49" xfId="0" applyFont="1" applyBorder="1" applyAlignment="1">
      <alignment horizontal="justify" vertical="center" wrapText="1" shrinkToFit="1"/>
    </xf>
    <xf numFmtId="0" fontId="0" fillId="0" borderId="46" xfId="0" applyBorder="1" applyAlignment="1">
      <alignment horizontal="center" vertical="center"/>
    </xf>
    <xf numFmtId="0" fontId="12" fillId="0" borderId="28" xfId="0" applyFont="1" applyBorder="1" applyAlignment="1">
      <alignment horizontal="justify" vertical="center" wrapText="1"/>
    </xf>
    <xf numFmtId="180" fontId="12" fillId="0" borderId="28" xfId="48" applyNumberFormat="1" applyFont="1" applyBorder="1" applyAlignment="1">
      <alignment vertical="center" wrapText="1"/>
    </xf>
    <xf numFmtId="0" fontId="12" fillId="0" borderId="27" xfId="0" applyFont="1" applyBorder="1" applyAlignment="1">
      <alignment horizontal="justify" vertical="center" wrapText="1"/>
    </xf>
    <xf numFmtId="180" fontId="12" fillId="0" borderId="27" xfId="48" applyNumberFormat="1" applyFont="1" applyBorder="1" applyAlignment="1">
      <alignment vertical="center" wrapText="1"/>
    </xf>
    <xf numFmtId="0" fontId="12" fillId="0" borderId="30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justify" vertical="center" wrapText="1"/>
    </xf>
    <xf numFmtId="180" fontId="12" fillId="0" borderId="50" xfId="48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0" fontId="12" fillId="0" borderId="19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justify" vertical="center" wrapText="1"/>
    </xf>
    <xf numFmtId="0" fontId="12" fillId="0" borderId="47" xfId="0" applyFont="1" applyBorder="1" applyAlignment="1">
      <alignment horizontal="justify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4"/>
  <sheetViews>
    <sheetView tabSelected="1" zoomScalePageLayoutView="0" workbookViewId="0" topLeftCell="A1">
      <selection activeCell="A18" sqref="A18:N18"/>
    </sheetView>
  </sheetViews>
  <sheetFormatPr defaultColWidth="9.00390625" defaultRowHeight="13.5"/>
  <sheetData>
    <row r="3" ht="16.5">
      <c r="A3" s="1" t="s">
        <v>26</v>
      </c>
    </row>
    <row r="8" spans="1:14" ht="25.5">
      <c r="A8" s="98" t="s">
        <v>123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10" spans="1:14" ht="31.5">
      <c r="A10" s="99" t="s">
        <v>231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4" ht="25.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ht="13.5">
      <c r="A12" s="2"/>
    </row>
    <row r="13" ht="13.5">
      <c r="A13" s="2"/>
    </row>
    <row r="15" ht="13.5">
      <c r="A15" s="2"/>
    </row>
    <row r="16" ht="13.5">
      <c r="A16" s="2"/>
    </row>
    <row r="17" ht="13.5">
      <c r="A17" s="2"/>
    </row>
    <row r="18" spans="1:14" ht="25.5">
      <c r="A18" s="100" t="s">
        <v>233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24" spans="1:14" ht="27">
      <c r="A24" s="97" t="s">
        <v>232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</row>
  </sheetData>
  <sheetProtection/>
  <mergeCells count="5">
    <mergeCell ref="A24:N24"/>
    <mergeCell ref="A8:N8"/>
    <mergeCell ref="A10:N10"/>
    <mergeCell ref="A11:N11"/>
    <mergeCell ref="A18:N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16.00390625" style="0" customWidth="1"/>
    <col min="2" max="2" width="18.75390625" style="0" customWidth="1"/>
    <col min="3" max="4" width="18.00390625" style="0" customWidth="1"/>
    <col min="5" max="5" width="18.125" style="0" customWidth="1"/>
    <col min="6" max="6" width="18.00390625" style="0" customWidth="1"/>
  </cols>
  <sheetData>
    <row r="1" spans="1:6" ht="16.5">
      <c r="A1" s="29" t="s">
        <v>27</v>
      </c>
      <c r="B1" s="16"/>
      <c r="C1" s="16"/>
      <c r="D1" s="16"/>
      <c r="E1" s="16"/>
      <c r="F1" s="16"/>
    </row>
    <row r="2" spans="1:6" ht="13.5">
      <c r="A2" s="16"/>
      <c r="B2" s="16"/>
      <c r="C2" s="16"/>
      <c r="D2" s="16"/>
      <c r="E2" s="16"/>
      <c r="F2" s="16"/>
    </row>
    <row r="3" spans="1:6" ht="25.5">
      <c r="A3" s="104" t="s">
        <v>28</v>
      </c>
      <c r="B3" s="104"/>
      <c r="C3" s="104"/>
      <c r="D3" s="104"/>
      <c r="E3" s="104"/>
      <c r="F3" s="104"/>
    </row>
    <row r="4" spans="1:6" ht="13.5">
      <c r="A4" s="17"/>
      <c r="B4" s="17"/>
      <c r="C4" s="17"/>
      <c r="D4" s="17"/>
      <c r="E4" s="17"/>
      <c r="F4" s="17"/>
    </row>
    <row r="5" spans="1:6" ht="17.25" thickBot="1">
      <c r="A5" s="17"/>
      <c r="B5" s="17"/>
      <c r="C5" s="17"/>
      <c r="D5" s="17"/>
      <c r="E5" s="17"/>
      <c r="F5" s="28" t="s">
        <v>51</v>
      </c>
    </row>
    <row r="6" spans="1:6" ht="24.75" customHeight="1">
      <c r="A6" s="30" t="s">
        <v>29</v>
      </c>
      <c r="B6" s="31" t="s">
        <v>25</v>
      </c>
      <c r="C6" s="31" t="s">
        <v>30</v>
      </c>
      <c r="D6" s="31" t="s">
        <v>31</v>
      </c>
      <c r="E6" s="31" t="s">
        <v>1</v>
      </c>
      <c r="F6" s="32" t="s">
        <v>32</v>
      </c>
    </row>
    <row r="7" spans="1:6" ht="24.75" customHeight="1">
      <c r="A7" s="101" t="s">
        <v>234</v>
      </c>
      <c r="B7" s="33" t="s">
        <v>33</v>
      </c>
      <c r="C7" s="80">
        <v>1683714000</v>
      </c>
      <c r="D7" s="80">
        <v>1665038868</v>
      </c>
      <c r="E7" s="80">
        <f>SUM(C7-D7)</f>
        <v>18675132</v>
      </c>
      <c r="F7" s="37"/>
    </row>
    <row r="8" spans="1:6" ht="24.75" customHeight="1">
      <c r="A8" s="102"/>
      <c r="B8" s="33" t="s">
        <v>34</v>
      </c>
      <c r="C8" s="80">
        <v>1683714000</v>
      </c>
      <c r="D8" s="80">
        <v>1664835822</v>
      </c>
      <c r="E8" s="80">
        <f>SUM(C8-D8)</f>
        <v>18878178</v>
      </c>
      <c r="F8" s="37"/>
    </row>
    <row r="9" spans="1:6" ht="24.75" customHeight="1" thickBot="1">
      <c r="A9" s="103"/>
      <c r="B9" s="34" t="s">
        <v>35</v>
      </c>
      <c r="C9" s="81">
        <f>SUM(C7-C8)</f>
        <v>0</v>
      </c>
      <c r="D9" s="81">
        <f>SUM(D7-D8)</f>
        <v>203046</v>
      </c>
      <c r="E9" s="81">
        <f>SUM(E7-E8)</f>
        <v>-203046</v>
      </c>
      <c r="F9" s="38"/>
    </row>
    <row r="10" spans="1:6" ht="24.75" customHeight="1">
      <c r="A10" s="16"/>
      <c r="B10" s="16"/>
      <c r="C10" s="16"/>
      <c r="D10" s="16"/>
      <c r="E10" s="16"/>
      <c r="F10" s="16"/>
    </row>
    <row r="11" spans="1:6" ht="24.75" customHeight="1">
      <c r="A11" s="106" t="s">
        <v>235</v>
      </c>
      <c r="B11" s="106"/>
      <c r="C11" s="106"/>
      <c r="D11" s="106"/>
      <c r="E11" s="106"/>
      <c r="F11" s="106"/>
    </row>
    <row r="12" spans="1:6" ht="24.75" customHeight="1">
      <c r="A12" s="35"/>
      <c r="B12" s="35"/>
      <c r="C12" s="35"/>
      <c r="D12" s="35"/>
      <c r="E12" s="35"/>
      <c r="F12" s="35"/>
    </row>
    <row r="13" spans="1:6" ht="24.75" customHeight="1">
      <c r="A13" s="106" t="s">
        <v>236</v>
      </c>
      <c r="B13" s="106"/>
      <c r="C13" s="106"/>
      <c r="D13" s="106"/>
      <c r="E13" s="106"/>
      <c r="F13" s="106"/>
    </row>
    <row r="14" spans="1:6" ht="24.75" customHeight="1">
      <c r="A14" s="35"/>
      <c r="B14" s="35"/>
      <c r="C14" s="35"/>
      <c r="D14" s="35"/>
      <c r="E14" s="35"/>
      <c r="F14" s="35"/>
    </row>
    <row r="15" spans="1:6" ht="24.75" customHeight="1">
      <c r="A15" s="39" t="s">
        <v>36</v>
      </c>
      <c r="B15" s="16"/>
      <c r="C15" s="16"/>
      <c r="D15" s="16"/>
      <c r="E15" s="16"/>
      <c r="F15" s="16"/>
    </row>
    <row r="16" spans="1:6" ht="24.75" customHeight="1">
      <c r="A16" s="16"/>
      <c r="B16" s="16"/>
      <c r="C16" s="16"/>
      <c r="D16" s="16"/>
      <c r="E16" s="16"/>
      <c r="F16" s="16"/>
    </row>
    <row r="17" spans="1:6" ht="24.75" customHeight="1">
      <c r="A17" s="105" t="s">
        <v>237</v>
      </c>
      <c r="B17" s="105"/>
      <c r="C17" s="105"/>
      <c r="D17" s="105"/>
      <c r="E17" s="105"/>
      <c r="F17" s="105"/>
    </row>
    <row r="18" spans="1:6" ht="13.5">
      <c r="A18" s="36"/>
      <c r="B18" s="36"/>
      <c r="C18" s="36"/>
      <c r="D18" s="36"/>
      <c r="E18" s="36"/>
      <c r="F18" s="36"/>
    </row>
    <row r="19" spans="1:6" ht="13.5">
      <c r="A19" s="36"/>
      <c r="B19" s="36"/>
      <c r="C19" s="36"/>
      <c r="D19" s="36"/>
      <c r="E19" s="36"/>
      <c r="F19" s="36"/>
    </row>
    <row r="20" spans="1:6" ht="13.5">
      <c r="A20" s="36"/>
      <c r="B20" s="36"/>
      <c r="C20" s="36"/>
      <c r="D20" s="36"/>
      <c r="E20" s="36"/>
      <c r="F20" s="36"/>
    </row>
    <row r="21" spans="1:6" ht="13.5">
      <c r="A21" s="36"/>
      <c r="B21" s="36"/>
      <c r="C21" s="36"/>
      <c r="D21" s="36"/>
      <c r="E21" s="36"/>
      <c r="F21" s="36"/>
    </row>
  </sheetData>
  <sheetProtection/>
  <mergeCells count="5">
    <mergeCell ref="A7:A9"/>
    <mergeCell ref="A3:F3"/>
    <mergeCell ref="A17:F17"/>
    <mergeCell ref="A11:F11"/>
    <mergeCell ref="A13:F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24.50390625" style="3" bestFit="1" customWidth="1"/>
    <col min="2" max="5" width="20.625" style="3" customWidth="1"/>
    <col min="6" max="16384" width="9.00390625" style="3" customWidth="1"/>
  </cols>
  <sheetData>
    <row r="1" spans="1:6" ht="16.5">
      <c r="A1" s="6" t="s">
        <v>37</v>
      </c>
      <c r="B1" s="7"/>
      <c r="C1" s="7"/>
      <c r="D1" s="7"/>
      <c r="E1" s="7"/>
      <c r="F1" s="7"/>
    </row>
    <row r="2" spans="1:6" ht="13.5">
      <c r="A2" s="7"/>
      <c r="B2" s="7"/>
      <c r="C2" s="7"/>
      <c r="D2" s="7"/>
      <c r="E2" s="7"/>
      <c r="F2" s="7"/>
    </row>
    <row r="3" spans="1:6" ht="25.5">
      <c r="A3" s="107" t="s">
        <v>38</v>
      </c>
      <c r="B3" s="107"/>
      <c r="C3" s="107"/>
      <c r="D3" s="107"/>
      <c r="E3" s="107"/>
      <c r="F3" s="8"/>
    </row>
    <row r="4" spans="1:6" ht="16.5">
      <c r="A4" s="8"/>
      <c r="B4" s="8"/>
      <c r="C4" s="8"/>
      <c r="D4" s="8"/>
      <c r="E4" s="9" t="s">
        <v>39</v>
      </c>
      <c r="F4" s="7"/>
    </row>
    <row r="5" spans="1:6" ht="24.75" customHeight="1">
      <c r="A5" s="10" t="s">
        <v>0</v>
      </c>
      <c r="B5" s="11" t="s">
        <v>40</v>
      </c>
      <c r="C5" s="11" t="s">
        <v>41</v>
      </c>
      <c r="D5" s="11" t="s">
        <v>1</v>
      </c>
      <c r="E5" s="12" t="s">
        <v>2</v>
      </c>
      <c r="F5" s="7"/>
    </row>
    <row r="6" spans="1:6" ht="24.75" customHeight="1">
      <c r="A6" s="13" t="s">
        <v>3</v>
      </c>
      <c r="B6" s="44">
        <v>493082000</v>
      </c>
      <c r="C6" s="44">
        <v>492510850</v>
      </c>
      <c r="D6" s="41">
        <f>B6-C6</f>
        <v>571150</v>
      </c>
      <c r="E6" s="47"/>
      <c r="F6" s="7"/>
    </row>
    <row r="7" spans="1:6" ht="24.75" customHeight="1">
      <c r="A7" s="14" t="s">
        <v>4</v>
      </c>
      <c r="B7" s="45">
        <v>293014000</v>
      </c>
      <c r="C7" s="45">
        <v>278278000</v>
      </c>
      <c r="D7" s="41">
        <f aca="true" t="shared" si="0" ref="D7:D15">B7-C7</f>
        <v>14736000</v>
      </c>
      <c r="E7" s="48"/>
      <c r="F7" s="7"/>
    </row>
    <row r="8" spans="1:6" ht="24.75" customHeight="1">
      <c r="A8" s="14" t="s">
        <v>42</v>
      </c>
      <c r="B8" s="45">
        <v>607603000</v>
      </c>
      <c r="C8" s="45">
        <v>607108470</v>
      </c>
      <c r="D8" s="41">
        <f t="shared" si="0"/>
        <v>494530</v>
      </c>
      <c r="E8" s="48"/>
      <c r="F8" s="7"/>
    </row>
    <row r="9" spans="1:6" ht="24.75" customHeight="1">
      <c r="A9" s="14" t="s">
        <v>43</v>
      </c>
      <c r="B9" s="45">
        <v>133000</v>
      </c>
      <c r="C9" s="45">
        <v>133855</v>
      </c>
      <c r="D9" s="41">
        <f t="shared" si="0"/>
        <v>-855</v>
      </c>
      <c r="E9" s="48"/>
      <c r="F9" s="7"/>
    </row>
    <row r="10" spans="1:6" ht="24.75" customHeight="1">
      <c r="A10" s="14" t="s">
        <v>124</v>
      </c>
      <c r="B10" s="45">
        <v>0</v>
      </c>
      <c r="C10" s="45">
        <v>0</v>
      </c>
      <c r="D10" s="41">
        <f t="shared" si="0"/>
        <v>0</v>
      </c>
      <c r="E10" s="48"/>
      <c r="F10" s="7"/>
    </row>
    <row r="11" spans="1:6" ht="24.75" customHeight="1">
      <c r="A11" s="14" t="s">
        <v>44</v>
      </c>
      <c r="B11" s="45">
        <v>0</v>
      </c>
      <c r="C11" s="45">
        <v>0</v>
      </c>
      <c r="D11" s="41">
        <f t="shared" si="0"/>
        <v>0</v>
      </c>
      <c r="E11" s="48"/>
      <c r="F11" s="7"/>
    </row>
    <row r="12" spans="1:6" ht="24.75" customHeight="1">
      <c r="A12" s="14" t="s">
        <v>60</v>
      </c>
      <c r="B12" s="45">
        <v>0</v>
      </c>
      <c r="C12" s="45">
        <v>0</v>
      </c>
      <c r="D12" s="41">
        <f t="shared" si="0"/>
        <v>0</v>
      </c>
      <c r="E12" s="48"/>
      <c r="F12" s="7"/>
    </row>
    <row r="13" spans="1:6" ht="24.75" customHeight="1">
      <c r="A13" s="14" t="s">
        <v>125</v>
      </c>
      <c r="B13" s="45">
        <v>0</v>
      </c>
      <c r="C13" s="45">
        <v>0</v>
      </c>
      <c r="D13" s="41">
        <f t="shared" si="0"/>
        <v>0</v>
      </c>
      <c r="E13" s="48"/>
      <c r="F13" s="7"/>
    </row>
    <row r="14" spans="1:6" ht="24.75" customHeight="1">
      <c r="A14" s="15" t="s">
        <v>126</v>
      </c>
      <c r="B14" s="46">
        <v>287534000</v>
      </c>
      <c r="C14" s="46">
        <v>285022720</v>
      </c>
      <c r="D14" s="41">
        <f t="shared" si="0"/>
        <v>2511280</v>
      </c>
      <c r="E14" s="49"/>
      <c r="F14" s="7"/>
    </row>
    <row r="15" spans="1:6" ht="24.75" customHeight="1">
      <c r="A15" s="15" t="s">
        <v>127</v>
      </c>
      <c r="B15" s="46">
        <v>2348000</v>
      </c>
      <c r="C15" s="46">
        <v>1984973</v>
      </c>
      <c r="D15" s="41">
        <f t="shared" si="0"/>
        <v>363027</v>
      </c>
      <c r="E15" s="49"/>
      <c r="F15" s="7"/>
    </row>
    <row r="16" spans="1:6" ht="24.75" customHeight="1">
      <c r="A16" s="10" t="s">
        <v>19</v>
      </c>
      <c r="B16" s="42">
        <f>SUM(B6:B15)</f>
        <v>1683714000</v>
      </c>
      <c r="C16" s="42">
        <f>SUM(C6:C15)</f>
        <v>1665038868</v>
      </c>
      <c r="D16" s="42">
        <f>SUM(D6:D15)</f>
        <v>18675132</v>
      </c>
      <c r="E16" s="43"/>
      <c r="F16" s="7"/>
    </row>
    <row r="17" spans="1:6" ht="13.5">
      <c r="A17" s="7"/>
      <c r="B17" s="7"/>
      <c r="C17" s="7"/>
      <c r="D17" s="7"/>
      <c r="E17" s="7"/>
      <c r="F17" s="7"/>
    </row>
    <row r="18" spans="1:6" ht="13.5">
      <c r="A18" s="7"/>
      <c r="B18" s="7"/>
      <c r="C18" s="7"/>
      <c r="D18" s="7"/>
      <c r="E18" s="7"/>
      <c r="F18" s="7"/>
    </row>
    <row r="19" spans="1:6" ht="13.5">
      <c r="A19" s="7"/>
      <c r="B19" s="7"/>
      <c r="C19" s="7"/>
      <c r="D19" s="7"/>
      <c r="E19" s="7"/>
      <c r="F19" s="7"/>
    </row>
    <row r="20" spans="1:6" ht="13.5">
      <c r="A20" s="7"/>
      <c r="B20" s="7"/>
      <c r="C20" s="7"/>
      <c r="D20" s="7"/>
      <c r="E20" s="7"/>
      <c r="F20" s="7"/>
    </row>
    <row r="21" spans="1:6" ht="13.5">
      <c r="A21" s="7"/>
      <c r="B21" s="7"/>
      <c r="C21" s="7"/>
      <c r="D21" s="7"/>
      <c r="E21" s="7"/>
      <c r="F21" s="7"/>
    </row>
    <row r="22" spans="1:6" ht="13.5">
      <c r="A22" s="7"/>
      <c r="B22" s="7"/>
      <c r="C22" s="7"/>
      <c r="D22" s="7"/>
      <c r="E22" s="7"/>
      <c r="F22" s="7"/>
    </row>
    <row r="23" spans="1:6" ht="13.5">
      <c r="A23" s="7"/>
      <c r="B23" s="7"/>
      <c r="C23" s="7"/>
      <c r="D23" s="7"/>
      <c r="E23" s="7"/>
      <c r="F23" s="7"/>
    </row>
    <row r="24" spans="1:6" ht="13.5">
      <c r="A24" s="7"/>
      <c r="B24" s="7"/>
      <c r="C24" s="7"/>
      <c r="D24" s="7"/>
      <c r="E24" s="7"/>
      <c r="F24" s="7"/>
    </row>
    <row r="25" spans="1:6" ht="13.5">
      <c r="A25" s="7"/>
      <c r="B25" s="7"/>
      <c r="C25" s="7"/>
      <c r="D25" s="7"/>
      <c r="E25" s="7"/>
      <c r="F25" s="7"/>
    </row>
    <row r="26" spans="1:6" ht="13.5">
      <c r="A26" s="7"/>
      <c r="B26" s="7"/>
      <c r="C26" s="7"/>
      <c r="D26" s="7"/>
      <c r="E26" s="7"/>
      <c r="F26" s="7"/>
    </row>
    <row r="27" spans="1:6" ht="13.5">
      <c r="A27" s="7"/>
      <c r="B27" s="7"/>
      <c r="C27" s="7"/>
      <c r="D27" s="7"/>
      <c r="E27" s="7"/>
      <c r="F27" s="7"/>
    </row>
    <row r="28" spans="1:6" ht="13.5">
      <c r="A28" s="7"/>
      <c r="B28" s="7"/>
      <c r="C28" s="7"/>
      <c r="D28" s="7"/>
      <c r="E28" s="7"/>
      <c r="F28" s="7"/>
    </row>
    <row r="29" spans="1:6" ht="13.5">
      <c r="A29" s="7"/>
      <c r="B29" s="7"/>
      <c r="C29" s="7"/>
      <c r="D29" s="7"/>
      <c r="E29" s="7"/>
      <c r="F29" s="7"/>
    </row>
  </sheetData>
  <sheetProtection/>
  <mergeCells count="1">
    <mergeCell ref="A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C19" sqref="C19"/>
    </sheetView>
  </sheetViews>
  <sheetFormatPr defaultColWidth="9.00390625" defaultRowHeight="13.5"/>
  <cols>
    <col min="1" max="1" width="24.50390625" style="3" bestFit="1" customWidth="1"/>
    <col min="2" max="5" width="20.625" style="3" customWidth="1"/>
    <col min="6" max="16384" width="9.00390625" style="3" customWidth="1"/>
  </cols>
  <sheetData>
    <row r="1" spans="1:6" ht="16.5">
      <c r="A1" s="6" t="s">
        <v>37</v>
      </c>
      <c r="B1" s="51"/>
      <c r="C1" s="51"/>
      <c r="D1" s="51"/>
      <c r="E1" s="51"/>
      <c r="F1" s="51"/>
    </row>
    <row r="2" spans="1:6" ht="13.5">
      <c r="A2" s="51"/>
      <c r="B2" s="51"/>
      <c r="C2" s="51"/>
      <c r="D2" s="51"/>
      <c r="E2" s="51"/>
      <c r="F2" s="51"/>
    </row>
    <row r="3" spans="1:6" ht="25.5">
      <c r="A3" s="107" t="s">
        <v>45</v>
      </c>
      <c r="B3" s="107"/>
      <c r="C3" s="107"/>
      <c r="D3" s="107"/>
      <c r="E3" s="107"/>
      <c r="F3" s="51"/>
    </row>
    <row r="4" spans="1:6" ht="16.5">
      <c r="A4" s="51"/>
      <c r="B4" s="51"/>
      <c r="C4" s="51"/>
      <c r="D4" s="51"/>
      <c r="E4" s="9" t="s">
        <v>39</v>
      </c>
      <c r="F4" s="51"/>
    </row>
    <row r="5" spans="1:6" ht="24.75" customHeight="1">
      <c r="A5" s="10" t="s">
        <v>0</v>
      </c>
      <c r="B5" s="11" t="s">
        <v>40</v>
      </c>
      <c r="C5" s="11" t="s">
        <v>41</v>
      </c>
      <c r="D5" s="11" t="s">
        <v>1</v>
      </c>
      <c r="E5" s="12" t="s">
        <v>2</v>
      </c>
      <c r="F5" s="51"/>
    </row>
    <row r="6" spans="1:6" ht="24.75" customHeight="1">
      <c r="A6" s="52" t="s">
        <v>5</v>
      </c>
      <c r="B6" s="44">
        <v>588690000</v>
      </c>
      <c r="C6" s="44">
        <v>585059340</v>
      </c>
      <c r="D6" s="41">
        <f aca="true" t="shared" si="0" ref="D6:D18">B6-C6</f>
        <v>3630660</v>
      </c>
      <c r="E6" s="47"/>
      <c r="F6" s="51"/>
    </row>
    <row r="7" spans="1:6" ht="24.75" customHeight="1">
      <c r="A7" s="52" t="s">
        <v>6</v>
      </c>
      <c r="B7" s="45">
        <v>757586000</v>
      </c>
      <c r="C7" s="45">
        <v>750684412</v>
      </c>
      <c r="D7" s="41">
        <f t="shared" si="0"/>
        <v>6901588</v>
      </c>
      <c r="E7" s="48"/>
      <c r="F7" s="51"/>
    </row>
    <row r="8" spans="1:6" ht="24.75" customHeight="1">
      <c r="A8" s="52" t="s">
        <v>7</v>
      </c>
      <c r="B8" s="45">
        <v>0</v>
      </c>
      <c r="C8" s="45">
        <v>0</v>
      </c>
      <c r="D8" s="41">
        <f t="shared" si="0"/>
        <v>0</v>
      </c>
      <c r="E8" s="48"/>
      <c r="F8" s="51"/>
    </row>
    <row r="9" spans="1:6" ht="24.75" customHeight="1">
      <c r="A9" s="52" t="s">
        <v>8</v>
      </c>
      <c r="B9" s="45">
        <v>1301000</v>
      </c>
      <c r="C9" s="45">
        <v>1300000</v>
      </c>
      <c r="D9" s="41">
        <f t="shared" si="0"/>
        <v>1000</v>
      </c>
      <c r="E9" s="48"/>
      <c r="F9" s="51"/>
    </row>
    <row r="10" spans="1:6" ht="24.75" customHeight="1">
      <c r="A10" s="52" t="s">
        <v>9</v>
      </c>
      <c r="B10" s="45">
        <v>0</v>
      </c>
      <c r="C10" s="45">
        <v>0</v>
      </c>
      <c r="D10" s="41">
        <f t="shared" si="0"/>
        <v>0</v>
      </c>
      <c r="E10" s="48"/>
      <c r="F10" s="51"/>
    </row>
    <row r="11" spans="1:6" ht="24.75" customHeight="1">
      <c r="A11" s="52" t="s">
        <v>10</v>
      </c>
      <c r="B11" s="45">
        <v>0</v>
      </c>
      <c r="C11" s="45">
        <v>0</v>
      </c>
      <c r="D11" s="41">
        <f t="shared" si="0"/>
        <v>0</v>
      </c>
      <c r="E11" s="48"/>
      <c r="F11" s="51"/>
    </row>
    <row r="12" spans="1:6" ht="24.75" customHeight="1">
      <c r="A12" s="52" t="s">
        <v>128</v>
      </c>
      <c r="B12" s="45">
        <v>0</v>
      </c>
      <c r="C12" s="45">
        <v>0</v>
      </c>
      <c r="D12" s="41">
        <f t="shared" si="0"/>
        <v>0</v>
      </c>
      <c r="E12" s="48"/>
      <c r="F12" s="51"/>
    </row>
    <row r="13" spans="1:6" ht="24.75" customHeight="1">
      <c r="A13" s="52" t="s">
        <v>129</v>
      </c>
      <c r="B13" s="45">
        <v>0</v>
      </c>
      <c r="C13" s="45">
        <v>0</v>
      </c>
      <c r="D13" s="41">
        <f t="shared" si="0"/>
        <v>0</v>
      </c>
      <c r="E13" s="48"/>
      <c r="F13" s="51"/>
    </row>
    <row r="14" spans="1:6" ht="24.75" customHeight="1">
      <c r="A14" s="52" t="s">
        <v>130</v>
      </c>
      <c r="B14" s="45">
        <v>0</v>
      </c>
      <c r="C14" s="45">
        <v>0</v>
      </c>
      <c r="D14" s="41">
        <f t="shared" si="0"/>
        <v>0</v>
      </c>
      <c r="E14" s="48"/>
      <c r="F14" s="51"/>
    </row>
    <row r="15" spans="1:6" ht="24.75" customHeight="1">
      <c r="A15" s="52" t="s">
        <v>131</v>
      </c>
      <c r="B15" s="45">
        <v>48603000</v>
      </c>
      <c r="C15" s="45">
        <v>42769350</v>
      </c>
      <c r="D15" s="41">
        <f t="shared" si="0"/>
        <v>5833650</v>
      </c>
      <c r="E15" s="48"/>
      <c r="F15" s="51"/>
    </row>
    <row r="16" spans="1:6" ht="24.75" customHeight="1">
      <c r="A16" s="52" t="s">
        <v>132</v>
      </c>
      <c r="B16" s="45">
        <v>0</v>
      </c>
      <c r="C16" s="45">
        <v>0</v>
      </c>
      <c r="D16" s="41">
        <f t="shared" si="0"/>
        <v>0</v>
      </c>
      <c r="E16" s="48"/>
      <c r="F16" s="51"/>
    </row>
    <row r="17" spans="1:6" ht="24.75" customHeight="1">
      <c r="A17" s="53" t="s">
        <v>133</v>
      </c>
      <c r="B17" s="46">
        <v>0</v>
      </c>
      <c r="C17" s="46">
        <v>0</v>
      </c>
      <c r="D17" s="41">
        <f t="shared" si="0"/>
        <v>0</v>
      </c>
      <c r="E17" s="49"/>
      <c r="F17" s="51"/>
    </row>
    <row r="18" spans="1:6" ht="24.75" customHeight="1">
      <c r="A18" s="53" t="s">
        <v>134</v>
      </c>
      <c r="B18" s="46">
        <v>287534000</v>
      </c>
      <c r="C18" s="46">
        <v>285022720</v>
      </c>
      <c r="D18" s="41">
        <f t="shared" si="0"/>
        <v>2511280</v>
      </c>
      <c r="E18" s="49"/>
      <c r="F18" s="51"/>
    </row>
    <row r="19" spans="1:6" ht="24.75" customHeight="1">
      <c r="A19" s="50" t="s">
        <v>46</v>
      </c>
      <c r="B19" s="42">
        <f>SUM(B6:B18)</f>
        <v>1683714000</v>
      </c>
      <c r="C19" s="42">
        <f>SUM(C6:C18)</f>
        <v>1664835822</v>
      </c>
      <c r="D19" s="42">
        <f>SUM(D6:D18)</f>
        <v>18878178</v>
      </c>
      <c r="E19" s="43"/>
      <c r="F19" s="51"/>
    </row>
    <row r="20" spans="1:6" ht="13.5">
      <c r="A20" s="51"/>
      <c r="B20" s="51"/>
      <c r="C20" s="51"/>
      <c r="D20" s="51"/>
      <c r="E20" s="51"/>
      <c r="F20" s="51"/>
    </row>
    <row r="21" spans="1:6" ht="13.5">
      <c r="A21" s="51"/>
      <c r="B21" s="51"/>
      <c r="C21" s="51"/>
      <c r="D21" s="51"/>
      <c r="E21" s="51"/>
      <c r="F21" s="51"/>
    </row>
    <row r="22" spans="1:6" ht="13.5">
      <c r="A22" s="51"/>
      <c r="B22" s="51"/>
      <c r="C22" s="51"/>
      <c r="D22" s="51"/>
      <c r="E22" s="51"/>
      <c r="F22" s="51"/>
    </row>
    <row r="23" spans="1:6" ht="13.5">
      <c r="A23" s="51"/>
      <c r="B23" s="51"/>
      <c r="C23" s="51"/>
      <c r="D23" s="51"/>
      <c r="E23" s="51"/>
      <c r="F23" s="51"/>
    </row>
    <row r="24" spans="1:6" ht="13.5">
      <c r="A24" s="51"/>
      <c r="B24" s="51"/>
      <c r="C24" s="51"/>
      <c r="D24" s="51"/>
      <c r="E24" s="51"/>
      <c r="F24" s="51"/>
    </row>
    <row r="25" spans="1:6" ht="13.5">
      <c r="A25" s="51"/>
      <c r="B25" s="51"/>
      <c r="C25" s="51"/>
      <c r="D25" s="51"/>
      <c r="E25" s="51"/>
      <c r="F25" s="51"/>
    </row>
    <row r="26" spans="1:6" ht="13.5">
      <c r="A26" s="51"/>
      <c r="B26" s="51"/>
      <c r="C26" s="51"/>
      <c r="D26" s="51"/>
      <c r="E26" s="51"/>
      <c r="F26" s="51"/>
    </row>
    <row r="27" spans="1:6" ht="13.5">
      <c r="A27" s="51"/>
      <c r="B27" s="51"/>
      <c r="C27" s="51"/>
      <c r="D27" s="51"/>
      <c r="E27" s="51"/>
      <c r="F27" s="51"/>
    </row>
    <row r="28" spans="1:6" ht="13.5">
      <c r="A28" s="51"/>
      <c r="B28" s="51"/>
      <c r="C28" s="51"/>
      <c r="D28" s="51"/>
      <c r="E28" s="51"/>
      <c r="F28" s="51"/>
    </row>
    <row r="29" spans="1:6" ht="13.5">
      <c r="A29" s="51"/>
      <c r="B29" s="51"/>
      <c r="C29" s="51"/>
      <c r="D29" s="51"/>
      <c r="E29" s="51"/>
      <c r="F29" s="51"/>
    </row>
    <row r="30" spans="1:6" ht="13.5">
      <c r="A30" s="51"/>
      <c r="B30" s="51"/>
      <c r="C30" s="51"/>
      <c r="D30" s="51"/>
      <c r="E30" s="51"/>
      <c r="F30" s="51"/>
    </row>
    <row r="31" spans="1:6" ht="13.5">
      <c r="A31" s="51"/>
      <c r="B31" s="51"/>
      <c r="C31" s="51"/>
      <c r="D31" s="51"/>
      <c r="E31" s="51"/>
      <c r="F31" s="51"/>
    </row>
    <row r="32" spans="1:6" ht="13.5">
      <c r="A32" s="51"/>
      <c r="B32" s="51"/>
      <c r="C32" s="51"/>
      <c r="D32" s="51"/>
      <c r="E32" s="51"/>
      <c r="F32" s="51"/>
    </row>
  </sheetData>
  <sheetProtection/>
  <mergeCells count="1">
    <mergeCell ref="A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6"/>
  <sheetViews>
    <sheetView zoomScale="110" zoomScaleNormal="110" zoomScalePageLayoutView="0" workbookViewId="0" topLeftCell="A1">
      <pane ySplit="6" topLeftCell="A64" activePane="bottomLeft" state="frozen"/>
      <selection pane="topLeft" activeCell="A1" sqref="A1"/>
      <selection pane="bottomLeft" activeCell="E86" sqref="E86"/>
    </sheetView>
  </sheetViews>
  <sheetFormatPr defaultColWidth="9.00390625" defaultRowHeight="13.5"/>
  <cols>
    <col min="1" max="1" width="7.25390625" style="0" customWidth="1"/>
    <col min="2" max="2" width="6.25390625" style="0" customWidth="1"/>
    <col min="3" max="3" width="22.75390625" style="0" customWidth="1"/>
    <col min="4" max="5" width="15.625" style="0" customWidth="1"/>
    <col min="6" max="6" width="12.625" style="0" customWidth="1"/>
    <col min="7" max="7" width="47.375" style="0" customWidth="1"/>
  </cols>
  <sheetData>
    <row r="1" spans="1:7" ht="13.5">
      <c r="A1" s="26" t="s">
        <v>50</v>
      </c>
      <c r="B1" s="40"/>
      <c r="C1" s="40"/>
      <c r="D1" s="40"/>
      <c r="E1" s="40"/>
      <c r="F1" s="40"/>
      <c r="G1" s="40"/>
    </row>
    <row r="2" spans="1:7" ht="13.5">
      <c r="A2" s="40"/>
      <c r="B2" s="40"/>
      <c r="C2" s="40"/>
      <c r="D2" s="40"/>
      <c r="E2" s="40"/>
      <c r="F2" s="40"/>
      <c r="G2" s="40"/>
    </row>
    <row r="3" spans="1:7" ht="25.5">
      <c r="A3" s="104" t="s">
        <v>48</v>
      </c>
      <c r="B3" s="104"/>
      <c r="C3" s="104"/>
      <c r="D3" s="104"/>
      <c r="E3" s="104"/>
      <c r="F3" s="104"/>
      <c r="G3" s="104"/>
    </row>
    <row r="4" spans="1:7" ht="13.5">
      <c r="A4" s="40"/>
      <c r="B4" s="40"/>
      <c r="C4" s="40"/>
      <c r="D4" s="40"/>
      <c r="E4" s="40"/>
      <c r="F4" s="40"/>
      <c r="G4" s="18" t="s">
        <v>49</v>
      </c>
    </row>
    <row r="5" spans="1:7" ht="13.5">
      <c r="A5" s="126" t="s">
        <v>11</v>
      </c>
      <c r="B5" s="120"/>
      <c r="C5" s="120"/>
      <c r="D5" s="120" t="s">
        <v>88</v>
      </c>
      <c r="E5" s="120" t="s">
        <v>89</v>
      </c>
      <c r="F5" s="114" t="s">
        <v>1</v>
      </c>
      <c r="G5" s="124" t="s">
        <v>12</v>
      </c>
    </row>
    <row r="6" spans="1:7" ht="13.5">
      <c r="A6" s="21" t="s">
        <v>13</v>
      </c>
      <c r="B6" s="22" t="s">
        <v>14</v>
      </c>
      <c r="C6" s="22" t="s">
        <v>15</v>
      </c>
      <c r="D6" s="121"/>
      <c r="E6" s="121"/>
      <c r="F6" s="115"/>
      <c r="G6" s="125"/>
    </row>
    <row r="7" spans="1:7" ht="19.5" customHeight="1">
      <c r="A7" s="122" t="s">
        <v>3</v>
      </c>
      <c r="B7" s="123"/>
      <c r="C7" s="123"/>
      <c r="D7" s="76">
        <f>SUM(D8)</f>
        <v>493082000</v>
      </c>
      <c r="E7" s="76">
        <f>SUM(E8)</f>
        <v>492510850</v>
      </c>
      <c r="F7" s="76">
        <f>D7-E7</f>
        <v>571150</v>
      </c>
      <c r="G7" s="84"/>
    </row>
    <row r="8" spans="1:7" ht="19.5" customHeight="1">
      <c r="A8" s="112"/>
      <c r="B8" s="108" t="s">
        <v>135</v>
      </c>
      <c r="C8" s="108"/>
      <c r="D8" s="24">
        <f>SUM(D9:D13)</f>
        <v>493082000</v>
      </c>
      <c r="E8" s="24">
        <f>SUM(E9:E13)</f>
        <v>492510850</v>
      </c>
      <c r="F8" s="24">
        <f aca="true" t="shared" si="0" ref="F8:F72">D8-E8</f>
        <v>571150</v>
      </c>
      <c r="G8" s="85"/>
    </row>
    <row r="9" spans="1:7" ht="19.5" customHeight="1">
      <c r="A9" s="112"/>
      <c r="B9" s="108"/>
      <c r="C9" s="23" t="s">
        <v>16</v>
      </c>
      <c r="D9" s="24">
        <v>8120000</v>
      </c>
      <c r="E9" s="24">
        <v>8120000</v>
      </c>
      <c r="F9" s="24">
        <f t="shared" si="0"/>
        <v>0</v>
      </c>
      <c r="G9" s="85" t="s">
        <v>249</v>
      </c>
    </row>
    <row r="10" spans="1:7" ht="19.5" customHeight="1">
      <c r="A10" s="112"/>
      <c r="B10" s="108"/>
      <c r="C10" s="23" t="s">
        <v>17</v>
      </c>
      <c r="D10" s="24">
        <v>484962000</v>
      </c>
      <c r="E10" s="24">
        <v>484390850</v>
      </c>
      <c r="F10" s="24">
        <f t="shared" si="0"/>
        <v>571150</v>
      </c>
      <c r="G10" s="85" t="s">
        <v>248</v>
      </c>
    </row>
    <row r="11" spans="1:7" ht="19.5" customHeight="1">
      <c r="A11" s="112"/>
      <c r="B11" s="108"/>
      <c r="C11" s="23" t="s">
        <v>18</v>
      </c>
      <c r="D11" s="24">
        <v>0</v>
      </c>
      <c r="E11" s="24">
        <v>0</v>
      </c>
      <c r="F11" s="24">
        <f t="shared" si="0"/>
        <v>0</v>
      </c>
      <c r="G11" s="85"/>
    </row>
    <row r="12" spans="1:7" ht="19.5" customHeight="1">
      <c r="A12" s="112"/>
      <c r="B12" s="108"/>
      <c r="C12" s="23" t="s">
        <v>136</v>
      </c>
      <c r="D12" s="24">
        <v>0</v>
      </c>
      <c r="E12" s="24">
        <v>0</v>
      </c>
      <c r="F12" s="24">
        <f t="shared" si="0"/>
        <v>0</v>
      </c>
      <c r="G12" s="85"/>
    </row>
    <row r="13" spans="1:7" ht="19.5" customHeight="1">
      <c r="A13" s="112"/>
      <c r="B13" s="108"/>
      <c r="C13" s="23" t="s">
        <v>137</v>
      </c>
      <c r="D13" s="24">
        <v>0</v>
      </c>
      <c r="E13" s="24">
        <v>0</v>
      </c>
      <c r="F13" s="24">
        <f t="shared" si="0"/>
        <v>0</v>
      </c>
      <c r="G13" s="85"/>
    </row>
    <row r="14" spans="1:7" ht="19.5" customHeight="1">
      <c r="A14" s="112" t="s">
        <v>54</v>
      </c>
      <c r="B14" s="108"/>
      <c r="C14" s="108"/>
      <c r="D14" s="24">
        <f>SUM(D15)</f>
        <v>293014000</v>
      </c>
      <c r="E14" s="24">
        <f>SUM(E15)</f>
        <v>278278000</v>
      </c>
      <c r="F14" s="24">
        <f t="shared" si="0"/>
        <v>14736000</v>
      </c>
      <c r="G14" s="85"/>
    </row>
    <row r="15" spans="1:7" ht="19.5" customHeight="1">
      <c r="A15" s="112"/>
      <c r="B15" s="108" t="s">
        <v>138</v>
      </c>
      <c r="C15" s="108"/>
      <c r="D15" s="24">
        <f>SUM(D16:D20)</f>
        <v>293014000</v>
      </c>
      <c r="E15" s="24">
        <f>SUM(E16:E20)</f>
        <v>278278000</v>
      </c>
      <c r="F15" s="24">
        <f>D15-E15</f>
        <v>14736000</v>
      </c>
      <c r="G15" s="85"/>
    </row>
    <row r="16" spans="1:7" ht="19.5" customHeight="1">
      <c r="A16" s="112"/>
      <c r="B16" s="108"/>
      <c r="C16" s="23" t="s">
        <v>238</v>
      </c>
      <c r="D16" s="24">
        <v>11410000</v>
      </c>
      <c r="E16" s="24">
        <v>11269000</v>
      </c>
      <c r="F16" s="24">
        <f t="shared" si="0"/>
        <v>141000</v>
      </c>
      <c r="G16" s="85" t="s">
        <v>250</v>
      </c>
    </row>
    <row r="17" spans="1:7" ht="23.25" customHeight="1">
      <c r="A17" s="112"/>
      <c r="B17" s="108"/>
      <c r="C17" s="74" t="s">
        <v>139</v>
      </c>
      <c r="D17" s="24">
        <v>784000</v>
      </c>
      <c r="E17" s="24">
        <v>764000</v>
      </c>
      <c r="F17" s="24">
        <f t="shared" si="0"/>
        <v>20000</v>
      </c>
      <c r="G17" s="85" t="s">
        <v>251</v>
      </c>
    </row>
    <row r="18" spans="1:7" ht="23.25" customHeight="1">
      <c r="A18" s="112"/>
      <c r="B18" s="108"/>
      <c r="C18" s="23" t="s">
        <v>239</v>
      </c>
      <c r="D18" s="24">
        <v>4974000</v>
      </c>
      <c r="E18" s="24">
        <v>4735000</v>
      </c>
      <c r="F18" s="24">
        <f t="shared" si="0"/>
        <v>239000</v>
      </c>
      <c r="G18" s="85" t="s">
        <v>252</v>
      </c>
    </row>
    <row r="19" spans="1:7" ht="23.25" customHeight="1">
      <c r="A19" s="112"/>
      <c r="B19" s="108"/>
      <c r="C19" s="23" t="s">
        <v>240</v>
      </c>
      <c r="D19" s="24">
        <v>275846000</v>
      </c>
      <c r="E19" s="24">
        <v>261510000</v>
      </c>
      <c r="F19" s="24">
        <f t="shared" si="0"/>
        <v>14336000</v>
      </c>
      <c r="G19" s="85" t="s">
        <v>253</v>
      </c>
    </row>
    <row r="20" spans="1:7" ht="19.5" customHeight="1">
      <c r="A20" s="112"/>
      <c r="B20" s="108"/>
      <c r="C20" s="23" t="s">
        <v>241</v>
      </c>
      <c r="D20" s="24"/>
      <c r="E20" s="24"/>
      <c r="F20" s="24">
        <f t="shared" si="0"/>
        <v>0</v>
      </c>
      <c r="G20" s="85"/>
    </row>
    <row r="21" spans="1:7" ht="19.5" customHeight="1">
      <c r="A21" s="112" t="s">
        <v>55</v>
      </c>
      <c r="B21" s="108"/>
      <c r="C21" s="108"/>
      <c r="D21" s="24">
        <f>SUM(D22)</f>
        <v>607603000</v>
      </c>
      <c r="E21" s="24">
        <f>SUM(E22)</f>
        <v>607108470</v>
      </c>
      <c r="F21" s="24">
        <f t="shared" si="0"/>
        <v>494530</v>
      </c>
      <c r="G21" s="85"/>
    </row>
    <row r="22" spans="1:7" ht="19.5" customHeight="1">
      <c r="A22" s="112"/>
      <c r="B22" s="108" t="s">
        <v>56</v>
      </c>
      <c r="C22" s="108"/>
      <c r="D22" s="24">
        <f>SUM(D23:D25)</f>
        <v>607603000</v>
      </c>
      <c r="E22" s="24">
        <f>SUM(E23:E25)</f>
        <v>607108470</v>
      </c>
      <c r="F22" s="24">
        <f t="shared" si="0"/>
        <v>494530</v>
      </c>
      <c r="G22" s="85"/>
    </row>
    <row r="23" spans="1:7" ht="19.5" customHeight="1">
      <c r="A23" s="112"/>
      <c r="B23" s="108"/>
      <c r="C23" s="23" t="s">
        <v>141</v>
      </c>
      <c r="D23" s="24">
        <v>0</v>
      </c>
      <c r="E23" s="24">
        <v>0</v>
      </c>
      <c r="F23" s="24">
        <f t="shared" si="0"/>
        <v>0</v>
      </c>
      <c r="G23" s="85"/>
    </row>
    <row r="24" spans="1:7" ht="19.5" customHeight="1">
      <c r="A24" s="112"/>
      <c r="B24" s="108"/>
      <c r="C24" s="23" t="s">
        <v>142</v>
      </c>
      <c r="D24" s="24">
        <v>61507200</v>
      </c>
      <c r="E24" s="24">
        <v>61507200</v>
      </c>
      <c r="F24" s="24">
        <f t="shared" si="0"/>
        <v>0</v>
      </c>
      <c r="G24" s="85" t="s">
        <v>245</v>
      </c>
    </row>
    <row r="25" spans="1:7" ht="85.5" customHeight="1">
      <c r="A25" s="112"/>
      <c r="B25" s="108"/>
      <c r="C25" s="23" t="s">
        <v>140</v>
      </c>
      <c r="D25" s="24">
        <v>546095800</v>
      </c>
      <c r="E25" s="24">
        <v>545601270</v>
      </c>
      <c r="F25" s="24">
        <f t="shared" si="0"/>
        <v>494530</v>
      </c>
      <c r="G25" s="87" t="s">
        <v>246</v>
      </c>
    </row>
    <row r="26" spans="1:7" ht="19.5" customHeight="1">
      <c r="A26" s="112"/>
      <c r="B26" s="108" t="s">
        <v>143</v>
      </c>
      <c r="C26" s="108"/>
      <c r="D26" s="24">
        <f>SUM(D27:D28)</f>
        <v>0</v>
      </c>
      <c r="E26" s="24">
        <f>SUM(E27:E28)</f>
        <v>0</v>
      </c>
      <c r="F26" s="24">
        <f t="shared" si="0"/>
        <v>0</v>
      </c>
      <c r="G26" s="85"/>
    </row>
    <row r="27" spans="1:7" ht="13.5">
      <c r="A27" s="112"/>
      <c r="B27" s="108"/>
      <c r="C27" s="23" t="s">
        <v>144</v>
      </c>
      <c r="D27" s="24">
        <v>0</v>
      </c>
      <c r="E27" s="24">
        <v>0</v>
      </c>
      <c r="F27" s="24">
        <f t="shared" si="0"/>
        <v>0</v>
      </c>
      <c r="G27" s="85"/>
    </row>
    <row r="28" spans="1:7" ht="19.5" customHeight="1">
      <c r="A28" s="112"/>
      <c r="B28" s="108"/>
      <c r="C28" s="23" t="s">
        <v>145</v>
      </c>
      <c r="D28" s="24">
        <v>0</v>
      </c>
      <c r="E28" s="24">
        <v>0</v>
      </c>
      <c r="F28" s="24">
        <f t="shared" si="0"/>
        <v>0</v>
      </c>
      <c r="G28" s="85"/>
    </row>
    <row r="29" spans="1:7" ht="19.5" customHeight="1">
      <c r="A29" s="112" t="s">
        <v>57</v>
      </c>
      <c r="B29" s="108"/>
      <c r="C29" s="108"/>
      <c r="D29" s="24">
        <f>SUM(D30)</f>
        <v>133000</v>
      </c>
      <c r="E29" s="24">
        <f>SUM(E30)</f>
        <v>133855</v>
      </c>
      <c r="F29" s="24">
        <f t="shared" si="0"/>
        <v>-855</v>
      </c>
      <c r="G29" s="85"/>
    </row>
    <row r="30" spans="1:7" ht="19.5" customHeight="1">
      <c r="A30" s="112"/>
      <c r="B30" s="108" t="s">
        <v>58</v>
      </c>
      <c r="C30" s="108"/>
      <c r="D30" s="24">
        <f>SUM(D31:D32)</f>
        <v>133000</v>
      </c>
      <c r="E30" s="24">
        <f>SUM(E31:E32)</f>
        <v>133855</v>
      </c>
      <c r="F30" s="24">
        <f t="shared" si="0"/>
        <v>-855</v>
      </c>
      <c r="G30" s="85"/>
    </row>
    <row r="31" spans="1:7" ht="19.5" customHeight="1">
      <c r="A31" s="112"/>
      <c r="B31" s="111"/>
      <c r="C31" s="23" t="s">
        <v>146</v>
      </c>
      <c r="D31" s="24">
        <v>133000</v>
      </c>
      <c r="E31" s="24">
        <v>133855</v>
      </c>
      <c r="F31" s="24">
        <f t="shared" si="0"/>
        <v>-855</v>
      </c>
      <c r="G31" s="85" t="s">
        <v>247</v>
      </c>
    </row>
    <row r="32" spans="1:7" ht="19.5" customHeight="1">
      <c r="A32" s="112"/>
      <c r="B32" s="111"/>
      <c r="C32" s="23" t="s">
        <v>147</v>
      </c>
      <c r="D32" s="24">
        <v>0</v>
      </c>
      <c r="E32" s="24">
        <v>0</v>
      </c>
      <c r="F32" s="24">
        <f t="shared" si="0"/>
        <v>0</v>
      </c>
      <c r="G32" s="85"/>
    </row>
    <row r="33" spans="1:7" ht="19.5" customHeight="1">
      <c r="A33" s="112" t="s">
        <v>148</v>
      </c>
      <c r="B33" s="108"/>
      <c r="C33" s="108"/>
      <c r="D33" s="24">
        <f>SUM(D34)</f>
        <v>0</v>
      </c>
      <c r="E33" s="24">
        <f>SUM(E34)</f>
        <v>0</v>
      </c>
      <c r="F33" s="24">
        <f t="shared" si="0"/>
        <v>0</v>
      </c>
      <c r="G33" s="85"/>
    </row>
    <row r="34" spans="1:7" ht="19.5" customHeight="1">
      <c r="A34" s="112"/>
      <c r="B34" s="108" t="s">
        <v>149</v>
      </c>
      <c r="C34" s="108"/>
      <c r="D34" s="24">
        <f>SUM(D35:D38)</f>
        <v>0</v>
      </c>
      <c r="E34" s="24">
        <f>SUM(E35:E38)</f>
        <v>0</v>
      </c>
      <c r="F34" s="24">
        <f t="shared" si="0"/>
        <v>0</v>
      </c>
      <c r="G34" s="85"/>
    </row>
    <row r="35" spans="1:7" ht="19.5" customHeight="1">
      <c r="A35" s="112"/>
      <c r="B35" s="108"/>
      <c r="C35" s="23" t="s">
        <v>135</v>
      </c>
      <c r="D35" s="24">
        <v>0</v>
      </c>
      <c r="E35" s="24">
        <v>0</v>
      </c>
      <c r="F35" s="24">
        <f t="shared" si="0"/>
        <v>0</v>
      </c>
      <c r="G35" s="85"/>
    </row>
    <row r="36" spans="1:7" ht="19.5" customHeight="1">
      <c r="A36" s="112"/>
      <c r="B36" s="108"/>
      <c r="C36" s="23" t="s">
        <v>150</v>
      </c>
      <c r="D36" s="24">
        <v>0</v>
      </c>
      <c r="E36" s="24">
        <v>0</v>
      </c>
      <c r="F36" s="24">
        <f t="shared" si="0"/>
        <v>0</v>
      </c>
      <c r="G36" s="85"/>
    </row>
    <row r="37" spans="1:7" ht="19.5" customHeight="1">
      <c r="A37" s="112"/>
      <c r="B37" s="108"/>
      <c r="C37" s="23" t="s">
        <v>151</v>
      </c>
      <c r="D37" s="24">
        <v>0</v>
      </c>
      <c r="E37" s="24">
        <v>0</v>
      </c>
      <c r="F37" s="24">
        <f t="shared" si="0"/>
        <v>0</v>
      </c>
      <c r="G37" s="85"/>
    </row>
    <row r="38" spans="1:7" ht="19.5" customHeight="1">
      <c r="A38" s="112"/>
      <c r="B38" s="108"/>
      <c r="C38" s="23" t="s">
        <v>152</v>
      </c>
      <c r="D38" s="24">
        <v>0</v>
      </c>
      <c r="E38" s="24">
        <v>0</v>
      </c>
      <c r="F38" s="24">
        <f t="shared" si="0"/>
        <v>0</v>
      </c>
      <c r="G38" s="85"/>
    </row>
    <row r="39" spans="1:7" ht="19.5" customHeight="1">
      <c r="A39" s="109" t="s">
        <v>59</v>
      </c>
      <c r="B39" s="110"/>
      <c r="C39" s="110"/>
      <c r="D39" s="24">
        <f>SUM(D40)</f>
        <v>0</v>
      </c>
      <c r="E39" s="24">
        <f>SUM(E40)</f>
        <v>0</v>
      </c>
      <c r="F39" s="24">
        <f t="shared" si="0"/>
        <v>0</v>
      </c>
      <c r="G39" s="86"/>
    </row>
    <row r="40" spans="1:7" ht="19.5" customHeight="1">
      <c r="A40" s="113"/>
      <c r="B40" s="116" t="s">
        <v>153</v>
      </c>
      <c r="C40" s="117"/>
      <c r="D40" s="24">
        <f>SUM(D41:D42)</f>
        <v>0</v>
      </c>
      <c r="E40" s="24">
        <f>SUM(E41:E42)</f>
        <v>0</v>
      </c>
      <c r="F40" s="24">
        <f t="shared" si="0"/>
        <v>0</v>
      </c>
      <c r="G40" s="86"/>
    </row>
    <row r="41" spans="1:7" ht="19.5" customHeight="1">
      <c r="A41" s="113"/>
      <c r="B41" s="118"/>
      <c r="C41" s="73" t="s">
        <v>154</v>
      </c>
      <c r="D41" s="24">
        <v>0</v>
      </c>
      <c r="E41" s="24">
        <v>0</v>
      </c>
      <c r="F41" s="24">
        <f t="shared" si="0"/>
        <v>0</v>
      </c>
      <c r="G41" s="86"/>
    </row>
    <row r="42" spans="1:7" ht="19.5" customHeight="1">
      <c r="A42" s="113"/>
      <c r="B42" s="119"/>
      <c r="C42" s="73" t="s">
        <v>155</v>
      </c>
      <c r="D42" s="24">
        <v>0</v>
      </c>
      <c r="E42" s="24">
        <v>0</v>
      </c>
      <c r="F42" s="24">
        <f t="shared" si="0"/>
        <v>0</v>
      </c>
      <c r="G42" s="86"/>
    </row>
    <row r="43" spans="1:7" ht="19.5" customHeight="1">
      <c r="A43" s="109" t="s">
        <v>60</v>
      </c>
      <c r="B43" s="110"/>
      <c r="C43" s="110"/>
      <c r="D43" s="24">
        <f>SUM(D44)</f>
        <v>0</v>
      </c>
      <c r="E43" s="24">
        <f>SUM(E44)</f>
        <v>0</v>
      </c>
      <c r="F43" s="24">
        <f t="shared" si="0"/>
        <v>0</v>
      </c>
      <c r="G43" s="86"/>
    </row>
    <row r="44" spans="1:7" ht="19.5" customHeight="1">
      <c r="A44" s="113"/>
      <c r="B44" s="116" t="s">
        <v>156</v>
      </c>
      <c r="C44" s="117"/>
      <c r="D44" s="24">
        <f>SUM(D45:D46)</f>
        <v>0</v>
      </c>
      <c r="E44" s="24">
        <f>SUM(E45:E46)</f>
        <v>0</v>
      </c>
      <c r="F44" s="24">
        <f t="shared" si="0"/>
        <v>0</v>
      </c>
      <c r="G44" s="86"/>
    </row>
    <row r="45" spans="1:7" ht="19.5" customHeight="1">
      <c r="A45" s="113"/>
      <c r="B45" s="118" t="s">
        <v>158</v>
      </c>
      <c r="C45" s="73" t="s">
        <v>157</v>
      </c>
      <c r="D45" s="24">
        <v>0</v>
      </c>
      <c r="E45" s="24">
        <v>0</v>
      </c>
      <c r="F45" s="24">
        <f t="shared" si="0"/>
        <v>0</v>
      </c>
      <c r="G45" s="86"/>
    </row>
    <row r="46" spans="1:7" ht="19.5" customHeight="1">
      <c r="A46" s="113"/>
      <c r="B46" s="119"/>
      <c r="C46" s="73" t="s">
        <v>159</v>
      </c>
      <c r="D46" s="24">
        <v>0</v>
      </c>
      <c r="E46" s="24">
        <v>0</v>
      </c>
      <c r="F46" s="24">
        <f t="shared" si="0"/>
        <v>0</v>
      </c>
      <c r="G46" s="86"/>
    </row>
    <row r="47" spans="1:7" ht="19.5" customHeight="1">
      <c r="A47" s="109" t="s">
        <v>160</v>
      </c>
      <c r="B47" s="110"/>
      <c r="C47" s="110"/>
      <c r="D47" s="24">
        <f>SUM(D48)</f>
        <v>0</v>
      </c>
      <c r="E47" s="24">
        <f>SUM(E48)</f>
        <v>0</v>
      </c>
      <c r="F47" s="24">
        <f t="shared" si="0"/>
        <v>0</v>
      </c>
      <c r="G47" s="86"/>
    </row>
    <row r="48" spans="1:7" ht="19.5" customHeight="1">
      <c r="A48" s="72"/>
      <c r="B48" s="116" t="s">
        <v>161</v>
      </c>
      <c r="C48" s="117"/>
      <c r="D48" s="24">
        <f>SUM(D49)</f>
        <v>0</v>
      </c>
      <c r="E48" s="24">
        <f>SUM(E49)</f>
        <v>0</v>
      </c>
      <c r="F48" s="24">
        <f t="shared" si="0"/>
        <v>0</v>
      </c>
      <c r="G48" s="86"/>
    </row>
    <row r="49" spans="1:7" ht="19.5" customHeight="1">
      <c r="A49" s="75"/>
      <c r="B49" s="73"/>
      <c r="C49" s="73" t="s">
        <v>161</v>
      </c>
      <c r="D49" s="24">
        <v>0</v>
      </c>
      <c r="E49" s="24">
        <v>0</v>
      </c>
      <c r="F49" s="24">
        <f t="shared" si="0"/>
        <v>0</v>
      </c>
      <c r="G49" s="86"/>
    </row>
    <row r="50" spans="1:7" ht="19.5" customHeight="1">
      <c r="A50" s="112" t="s">
        <v>162</v>
      </c>
      <c r="B50" s="108"/>
      <c r="C50" s="108"/>
      <c r="D50" s="24">
        <f>SUM(D51,D54,D56,D58)</f>
        <v>287534000</v>
      </c>
      <c r="E50" s="24">
        <f>SUM(E51,E54,E56,E58)</f>
        <v>285022720</v>
      </c>
      <c r="F50" s="24">
        <f t="shared" si="0"/>
        <v>2511280</v>
      </c>
      <c r="G50" s="85"/>
    </row>
    <row r="51" spans="1:7" ht="19.5" customHeight="1">
      <c r="A51" s="112"/>
      <c r="B51" s="108" t="s">
        <v>163</v>
      </c>
      <c r="C51" s="108"/>
      <c r="D51" s="24">
        <f>SUM(D52:D53)</f>
        <v>0</v>
      </c>
      <c r="E51" s="24">
        <f>SUM(E52:E53)</f>
        <v>0</v>
      </c>
      <c r="F51" s="24">
        <f t="shared" si="0"/>
        <v>0</v>
      </c>
      <c r="G51" s="85"/>
    </row>
    <row r="52" spans="1:7" ht="19.5" customHeight="1">
      <c r="A52" s="112"/>
      <c r="B52" s="108"/>
      <c r="C52" s="23" t="s">
        <v>163</v>
      </c>
      <c r="D52" s="24">
        <v>0</v>
      </c>
      <c r="E52" s="24">
        <v>0</v>
      </c>
      <c r="F52" s="24">
        <f t="shared" si="0"/>
        <v>0</v>
      </c>
      <c r="G52" s="85"/>
    </row>
    <row r="53" spans="1:7" ht="19.5" customHeight="1">
      <c r="A53" s="112"/>
      <c r="B53" s="108"/>
      <c r="C53" s="23" t="s">
        <v>164</v>
      </c>
      <c r="D53" s="24">
        <v>0</v>
      </c>
      <c r="E53" s="24">
        <v>0</v>
      </c>
      <c r="F53" s="24">
        <f t="shared" si="0"/>
        <v>0</v>
      </c>
      <c r="G53" s="85"/>
    </row>
    <row r="54" spans="1:7" ht="19.5" customHeight="1">
      <c r="A54" s="112"/>
      <c r="B54" s="110" t="s">
        <v>165</v>
      </c>
      <c r="C54" s="110"/>
      <c r="D54" s="24">
        <f>SUM(D55)</f>
        <v>0</v>
      </c>
      <c r="E54" s="24">
        <f>SUM(E55)</f>
        <v>0</v>
      </c>
      <c r="F54" s="24">
        <f t="shared" si="0"/>
        <v>0</v>
      </c>
      <c r="G54" s="85"/>
    </row>
    <row r="55" spans="1:7" ht="19.5" customHeight="1">
      <c r="A55" s="112"/>
      <c r="B55" s="73"/>
      <c r="C55" s="73" t="s">
        <v>149</v>
      </c>
      <c r="D55" s="24">
        <v>0</v>
      </c>
      <c r="E55" s="24">
        <v>0</v>
      </c>
      <c r="F55" s="24">
        <f t="shared" si="0"/>
        <v>0</v>
      </c>
      <c r="G55" s="85"/>
    </row>
    <row r="56" spans="1:7" ht="19.5" customHeight="1">
      <c r="A56" s="112"/>
      <c r="B56" s="110" t="s">
        <v>166</v>
      </c>
      <c r="C56" s="110"/>
      <c r="D56" s="24">
        <f>SUM(D57)</f>
        <v>0</v>
      </c>
      <c r="E56" s="24">
        <f>SUM(E57)</f>
        <v>0</v>
      </c>
      <c r="F56" s="24">
        <f t="shared" si="0"/>
        <v>0</v>
      </c>
      <c r="G56" s="85"/>
    </row>
    <row r="57" spans="1:7" ht="19.5" customHeight="1">
      <c r="A57" s="112"/>
      <c r="B57" s="73"/>
      <c r="C57" s="73" t="s">
        <v>167</v>
      </c>
      <c r="D57" s="24">
        <v>0</v>
      </c>
      <c r="E57" s="24">
        <v>0</v>
      </c>
      <c r="F57" s="24">
        <f t="shared" si="0"/>
        <v>0</v>
      </c>
      <c r="G57" s="85"/>
    </row>
    <row r="58" spans="1:7" ht="19.5" customHeight="1">
      <c r="A58" s="112"/>
      <c r="B58" s="110" t="s">
        <v>168</v>
      </c>
      <c r="C58" s="110"/>
      <c r="D58" s="24">
        <f>SUM(D59:D62)</f>
        <v>287534000</v>
      </c>
      <c r="E58" s="24">
        <f>SUM(E59:E62)</f>
        <v>285022720</v>
      </c>
      <c r="F58" s="24">
        <f t="shared" si="0"/>
        <v>2511280</v>
      </c>
      <c r="G58" s="85"/>
    </row>
    <row r="59" spans="1:7" ht="29.25" customHeight="1">
      <c r="A59" s="112"/>
      <c r="B59" s="111"/>
      <c r="C59" s="82" t="s">
        <v>169</v>
      </c>
      <c r="D59" s="24">
        <v>110179000</v>
      </c>
      <c r="E59" s="24">
        <v>110171000</v>
      </c>
      <c r="F59" s="24">
        <f t="shared" si="0"/>
        <v>8000</v>
      </c>
      <c r="G59" s="87" t="s">
        <v>254</v>
      </c>
    </row>
    <row r="60" spans="1:7" ht="19.5" customHeight="1">
      <c r="A60" s="112"/>
      <c r="B60" s="111"/>
      <c r="C60" s="82" t="s">
        <v>242</v>
      </c>
      <c r="D60" s="24">
        <v>22751000</v>
      </c>
      <c r="E60" s="24">
        <v>22732000</v>
      </c>
      <c r="F60" s="24">
        <f t="shared" si="0"/>
        <v>19000</v>
      </c>
      <c r="G60" s="85" t="s">
        <v>255</v>
      </c>
    </row>
    <row r="61" spans="1:7" ht="42" customHeight="1">
      <c r="A61" s="112"/>
      <c r="B61" s="111"/>
      <c r="C61" s="82" t="s">
        <v>243</v>
      </c>
      <c r="D61" s="24">
        <v>41094000</v>
      </c>
      <c r="E61" s="24">
        <v>40376000</v>
      </c>
      <c r="F61" s="24">
        <f t="shared" si="0"/>
        <v>718000</v>
      </c>
      <c r="G61" s="87" t="s">
        <v>256</v>
      </c>
    </row>
    <row r="62" spans="1:7" ht="52.5" customHeight="1">
      <c r="A62" s="112"/>
      <c r="B62" s="111"/>
      <c r="C62" s="83" t="s">
        <v>244</v>
      </c>
      <c r="D62" s="24">
        <v>113510000</v>
      </c>
      <c r="E62" s="24">
        <v>111743720</v>
      </c>
      <c r="F62" s="24">
        <f t="shared" si="0"/>
        <v>1766280</v>
      </c>
      <c r="G62" s="87" t="s">
        <v>257</v>
      </c>
    </row>
    <row r="63" spans="1:7" ht="19.5" customHeight="1">
      <c r="A63" s="112" t="s">
        <v>170</v>
      </c>
      <c r="B63" s="108"/>
      <c r="C63" s="108"/>
      <c r="D63" s="24">
        <f>SUM(D64,D66,D68,D73)</f>
        <v>2348000</v>
      </c>
      <c r="E63" s="24">
        <f>SUM(E64,E66,E68,E73)</f>
        <v>1984973</v>
      </c>
      <c r="F63" s="24">
        <f t="shared" si="0"/>
        <v>363027</v>
      </c>
      <c r="G63" s="85"/>
    </row>
    <row r="64" spans="1:7" ht="19.5" customHeight="1">
      <c r="A64" s="112"/>
      <c r="B64" s="108" t="s">
        <v>171</v>
      </c>
      <c r="C64" s="108"/>
      <c r="D64" s="24">
        <f>SUM(D65)</f>
        <v>0</v>
      </c>
      <c r="E64" s="24">
        <f>SUM(E65)</f>
        <v>0</v>
      </c>
      <c r="F64" s="24">
        <f t="shared" si="0"/>
        <v>0</v>
      </c>
      <c r="G64" s="85"/>
    </row>
    <row r="65" spans="1:7" ht="23.25" customHeight="1">
      <c r="A65" s="112"/>
      <c r="B65" s="23"/>
      <c r="C65" s="23" t="s">
        <v>172</v>
      </c>
      <c r="D65" s="24">
        <v>0</v>
      </c>
      <c r="E65" s="24">
        <v>0</v>
      </c>
      <c r="F65" s="24">
        <f t="shared" si="0"/>
        <v>0</v>
      </c>
      <c r="G65" s="85"/>
    </row>
    <row r="66" spans="1:7" ht="19.5" customHeight="1">
      <c r="A66" s="112"/>
      <c r="B66" s="108" t="s">
        <v>173</v>
      </c>
      <c r="C66" s="108"/>
      <c r="D66" s="24">
        <f>SUM(D67)</f>
        <v>0</v>
      </c>
      <c r="E66" s="24">
        <f>SUM(E67)</f>
        <v>0</v>
      </c>
      <c r="F66" s="24">
        <f t="shared" si="0"/>
        <v>0</v>
      </c>
      <c r="G66" s="85"/>
    </row>
    <row r="67" spans="1:7" ht="23.25" customHeight="1">
      <c r="A67" s="112"/>
      <c r="B67" s="23"/>
      <c r="C67" s="23" t="s">
        <v>174</v>
      </c>
      <c r="D67" s="24">
        <v>0</v>
      </c>
      <c r="E67" s="24">
        <v>0</v>
      </c>
      <c r="F67" s="24">
        <f t="shared" si="0"/>
        <v>0</v>
      </c>
      <c r="G67" s="85"/>
    </row>
    <row r="68" spans="1:7" ht="19.5" customHeight="1">
      <c r="A68" s="112"/>
      <c r="B68" s="108" t="s">
        <v>175</v>
      </c>
      <c r="C68" s="108"/>
      <c r="D68" s="24">
        <f>SUM(D69:D72)</f>
        <v>2178000</v>
      </c>
      <c r="E68" s="24">
        <f>SUM(E69:E72)</f>
        <v>1780213</v>
      </c>
      <c r="F68" s="24">
        <f t="shared" si="0"/>
        <v>397787</v>
      </c>
      <c r="G68" s="85"/>
    </row>
    <row r="69" spans="1:7" ht="19.5" customHeight="1">
      <c r="A69" s="112"/>
      <c r="B69" s="108"/>
      <c r="C69" s="23" t="s">
        <v>176</v>
      </c>
      <c r="D69" s="24">
        <v>500000</v>
      </c>
      <c r="E69" s="24">
        <v>165224</v>
      </c>
      <c r="F69" s="24">
        <f t="shared" si="0"/>
        <v>334776</v>
      </c>
      <c r="G69" s="85" t="s">
        <v>258</v>
      </c>
    </row>
    <row r="70" spans="1:7" ht="19.5" customHeight="1">
      <c r="A70" s="112"/>
      <c r="B70" s="108"/>
      <c r="C70" s="23" t="s">
        <v>177</v>
      </c>
      <c r="D70" s="24">
        <v>1672000</v>
      </c>
      <c r="E70" s="24">
        <v>1609382</v>
      </c>
      <c r="F70" s="24">
        <f t="shared" si="0"/>
        <v>62618</v>
      </c>
      <c r="G70" s="85" t="s">
        <v>259</v>
      </c>
    </row>
    <row r="71" spans="1:7" ht="19.5" customHeight="1">
      <c r="A71" s="112"/>
      <c r="B71" s="108"/>
      <c r="C71" s="23" t="s">
        <v>178</v>
      </c>
      <c r="D71" s="24">
        <v>0</v>
      </c>
      <c r="E71" s="24">
        <v>0</v>
      </c>
      <c r="F71" s="24">
        <f t="shared" si="0"/>
        <v>0</v>
      </c>
      <c r="G71" s="85"/>
    </row>
    <row r="72" spans="1:7" ht="19.5" customHeight="1">
      <c r="A72" s="112"/>
      <c r="B72" s="108"/>
      <c r="C72" s="23" t="s">
        <v>179</v>
      </c>
      <c r="D72" s="24">
        <v>6000</v>
      </c>
      <c r="E72" s="24">
        <v>5607</v>
      </c>
      <c r="F72" s="24">
        <f t="shared" si="0"/>
        <v>393</v>
      </c>
      <c r="G72" s="85" t="s">
        <v>260</v>
      </c>
    </row>
    <row r="73" spans="1:7" ht="19.5" customHeight="1">
      <c r="A73" s="112"/>
      <c r="B73" s="108" t="s">
        <v>180</v>
      </c>
      <c r="C73" s="108"/>
      <c r="D73" s="24">
        <f>SUM(D74:D77)</f>
        <v>170000</v>
      </c>
      <c r="E73" s="24">
        <f>SUM(E74:E77)</f>
        <v>204760</v>
      </c>
      <c r="F73" s="24">
        <f aca="true" t="shared" si="1" ref="F73:F78">D73-E73</f>
        <v>-34760</v>
      </c>
      <c r="G73" s="85"/>
    </row>
    <row r="74" spans="1:7" ht="23.25" customHeight="1">
      <c r="A74" s="112"/>
      <c r="B74" s="108"/>
      <c r="C74" s="23" t="s">
        <v>230</v>
      </c>
      <c r="D74" s="24">
        <v>0</v>
      </c>
      <c r="E74" s="24">
        <v>0</v>
      </c>
      <c r="F74" s="24">
        <f t="shared" si="1"/>
        <v>0</v>
      </c>
      <c r="G74" s="85"/>
    </row>
    <row r="75" spans="1:7" ht="19.5" customHeight="1">
      <c r="A75" s="112"/>
      <c r="B75" s="108"/>
      <c r="C75" s="23" t="s">
        <v>181</v>
      </c>
      <c r="D75" s="24">
        <v>0</v>
      </c>
      <c r="E75" s="24">
        <v>0</v>
      </c>
      <c r="F75" s="24">
        <f t="shared" si="1"/>
        <v>0</v>
      </c>
      <c r="G75" s="85"/>
    </row>
    <row r="76" spans="1:7" ht="19.5" customHeight="1">
      <c r="A76" s="112"/>
      <c r="B76" s="108"/>
      <c r="C76" s="23" t="s">
        <v>182</v>
      </c>
      <c r="D76" s="24">
        <v>0</v>
      </c>
      <c r="E76" s="24">
        <v>0</v>
      </c>
      <c r="F76" s="24">
        <f t="shared" si="1"/>
        <v>0</v>
      </c>
      <c r="G76" s="85"/>
    </row>
    <row r="77" spans="1:7" ht="30.75" customHeight="1">
      <c r="A77" s="130"/>
      <c r="B77" s="129"/>
      <c r="C77" s="78" t="s">
        <v>180</v>
      </c>
      <c r="D77" s="79">
        <v>170000</v>
      </c>
      <c r="E77" s="79">
        <v>204760</v>
      </c>
      <c r="F77" s="79">
        <f t="shared" si="1"/>
        <v>-34760</v>
      </c>
      <c r="G77" s="88" t="s">
        <v>261</v>
      </c>
    </row>
    <row r="78" spans="1:7" ht="19.5" customHeight="1">
      <c r="A78" s="127" t="s">
        <v>19</v>
      </c>
      <c r="B78" s="128"/>
      <c r="C78" s="128"/>
      <c r="D78" s="25">
        <f>SUM(D7,D14,D21,D29,D33,D39,D43,D47,D50,D63)</f>
        <v>1683714000</v>
      </c>
      <c r="E78" s="25">
        <f>SUM(E7,E14,E21,E29,E33,E39,E43,E47,E50,E63)</f>
        <v>1665038868</v>
      </c>
      <c r="F78" s="25">
        <f t="shared" si="1"/>
        <v>18675132</v>
      </c>
      <c r="G78" s="20"/>
    </row>
    <row r="79" spans="1:7" ht="19.5" customHeight="1">
      <c r="A79" s="55"/>
      <c r="B79" s="55"/>
      <c r="C79" s="55"/>
      <c r="D79" s="56"/>
      <c r="E79" s="56"/>
      <c r="F79" s="56"/>
      <c r="G79" s="55"/>
    </row>
    <row r="80" spans="1:7" ht="13.5">
      <c r="A80" s="40"/>
      <c r="B80" s="40"/>
      <c r="C80" s="40"/>
      <c r="D80" s="40"/>
      <c r="E80" s="40"/>
      <c r="F80" s="40"/>
      <c r="G80" s="40"/>
    </row>
    <row r="81" spans="1:7" ht="13.5">
      <c r="A81" s="40"/>
      <c r="B81" s="40"/>
      <c r="C81" s="40"/>
      <c r="D81" s="40"/>
      <c r="E81" s="40"/>
      <c r="F81" s="40"/>
      <c r="G81" s="40"/>
    </row>
    <row r="82" spans="1:7" ht="13.5">
      <c r="A82" s="40"/>
      <c r="B82" s="40"/>
      <c r="C82" s="40"/>
      <c r="D82" s="40"/>
      <c r="E82" s="40"/>
      <c r="F82" s="40"/>
      <c r="G82" s="40"/>
    </row>
    <row r="83" spans="1:7" ht="13.5">
      <c r="A83" s="40"/>
      <c r="B83" s="40"/>
      <c r="C83" s="40"/>
      <c r="D83" s="40"/>
      <c r="E83" s="40"/>
      <c r="F83" s="40"/>
      <c r="G83" s="40"/>
    </row>
    <row r="84" spans="1:7" ht="13.5">
      <c r="A84" s="40"/>
      <c r="B84" s="40"/>
      <c r="C84" s="40"/>
      <c r="D84" s="40"/>
      <c r="E84" s="40"/>
      <c r="F84" s="40"/>
      <c r="G84" s="40"/>
    </row>
    <row r="85" spans="1:7" ht="13.5">
      <c r="A85" s="40"/>
      <c r="B85" s="40"/>
      <c r="C85" s="40"/>
      <c r="D85" s="40"/>
      <c r="E85" s="40"/>
      <c r="F85" s="40"/>
      <c r="G85" s="40"/>
    </row>
    <row r="86" spans="1:7" ht="13.5">
      <c r="A86" s="40"/>
      <c r="B86" s="40"/>
      <c r="C86" s="40"/>
      <c r="D86" s="40"/>
      <c r="E86" s="40"/>
      <c r="F86" s="40"/>
      <c r="G86" s="40"/>
    </row>
  </sheetData>
  <sheetProtection/>
  <mergeCells count="56">
    <mergeCell ref="A78:C78"/>
    <mergeCell ref="A50:C50"/>
    <mergeCell ref="A51:A62"/>
    <mergeCell ref="B51:C51"/>
    <mergeCell ref="B54:C54"/>
    <mergeCell ref="A47:C47"/>
    <mergeCell ref="A63:C63"/>
    <mergeCell ref="B48:C48"/>
    <mergeCell ref="B74:B77"/>
    <mergeCell ref="A64:A77"/>
    <mergeCell ref="B15:C15"/>
    <mergeCell ref="A22:A25"/>
    <mergeCell ref="B22:C22"/>
    <mergeCell ref="B23:B25"/>
    <mergeCell ref="A15:A20"/>
    <mergeCell ref="A21:C21"/>
    <mergeCell ref="B8:C8"/>
    <mergeCell ref="A34:A38"/>
    <mergeCell ref="B34:C34"/>
    <mergeCell ref="B35:B38"/>
    <mergeCell ref="E5:E6"/>
    <mergeCell ref="A3:G3"/>
    <mergeCell ref="A7:C7"/>
    <mergeCell ref="G5:G6"/>
    <mergeCell ref="A5:C5"/>
    <mergeCell ref="D5:D6"/>
    <mergeCell ref="F5:F6"/>
    <mergeCell ref="A44:A46"/>
    <mergeCell ref="B40:C40"/>
    <mergeCell ref="B41:B42"/>
    <mergeCell ref="B45:B46"/>
    <mergeCell ref="B44:C44"/>
    <mergeCell ref="B9:B13"/>
    <mergeCell ref="A14:C14"/>
    <mergeCell ref="A8:A13"/>
    <mergeCell ref="B16:B20"/>
    <mergeCell ref="A26:A28"/>
    <mergeCell ref="B26:C26"/>
    <mergeCell ref="B27:B28"/>
    <mergeCell ref="A40:A42"/>
    <mergeCell ref="B31:B32"/>
    <mergeCell ref="B52:B53"/>
    <mergeCell ref="A29:C29"/>
    <mergeCell ref="A30:A32"/>
    <mergeCell ref="B30:C30"/>
    <mergeCell ref="A33:C33"/>
    <mergeCell ref="B66:C66"/>
    <mergeCell ref="B68:C68"/>
    <mergeCell ref="B73:C73"/>
    <mergeCell ref="B69:B72"/>
    <mergeCell ref="A39:C39"/>
    <mergeCell ref="A43:C43"/>
    <mergeCell ref="B64:C64"/>
    <mergeCell ref="B56:C56"/>
    <mergeCell ref="B58:C58"/>
    <mergeCell ref="B59:B62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G30" sqref="G30"/>
    </sheetView>
  </sheetViews>
  <sheetFormatPr defaultColWidth="9.00390625" defaultRowHeight="13.5"/>
  <cols>
    <col min="1" max="1" width="5.75390625" style="0" customWidth="1"/>
    <col min="2" max="2" width="7.25390625" style="0" customWidth="1"/>
    <col min="3" max="3" width="22.00390625" style="0" customWidth="1"/>
    <col min="4" max="5" width="15.625" style="0" customWidth="1"/>
    <col min="6" max="6" width="12.625" style="0" customWidth="1"/>
    <col min="7" max="7" width="47.125" style="0" customWidth="1"/>
  </cols>
  <sheetData>
    <row r="1" ht="13.5">
      <c r="A1" s="26" t="s">
        <v>50</v>
      </c>
    </row>
    <row r="3" spans="1:7" ht="25.5">
      <c r="A3" s="132" t="s">
        <v>47</v>
      </c>
      <c r="B3" s="132"/>
      <c r="C3" s="132"/>
      <c r="D3" s="132"/>
      <c r="E3" s="132"/>
      <c r="F3" s="132"/>
      <c r="G3" s="132"/>
    </row>
    <row r="4" ht="13.5">
      <c r="G4" s="4" t="s">
        <v>49</v>
      </c>
    </row>
    <row r="5" spans="1:7" ht="16.5" customHeight="1">
      <c r="A5" s="126" t="s">
        <v>11</v>
      </c>
      <c r="B5" s="120"/>
      <c r="C5" s="120"/>
      <c r="D5" s="120" t="s">
        <v>90</v>
      </c>
      <c r="E5" s="120" t="s">
        <v>89</v>
      </c>
      <c r="F5" s="120" t="s">
        <v>1</v>
      </c>
      <c r="G5" s="124" t="s">
        <v>12</v>
      </c>
    </row>
    <row r="6" spans="1:7" ht="13.5">
      <c r="A6" s="21" t="s">
        <v>13</v>
      </c>
      <c r="B6" s="22" t="s">
        <v>14</v>
      </c>
      <c r="C6" s="22" t="s">
        <v>15</v>
      </c>
      <c r="D6" s="121"/>
      <c r="E6" s="121"/>
      <c r="F6" s="121"/>
      <c r="G6" s="125"/>
    </row>
    <row r="7" spans="1:7" ht="19.5" customHeight="1">
      <c r="A7" s="122" t="s">
        <v>5</v>
      </c>
      <c r="B7" s="123"/>
      <c r="C7" s="123"/>
      <c r="D7" s="76">
        <f>SUM(D8,D12,D16,D19,D21,D27)</f>
        <v>588690000</v>
      </c>
      <c r="E7" s="76">
        <f>SUM(E8,E12,E16,E19,E21,E27)</f>
        <v>585059340</v>
      </c>
      <c r="F7" s="76">
        <f>D7-E7</f>
        <v>3630660</v>
      </c>
      <c r="G7" s="77"/>
    </row>
    <row r="8" spans="1:7" ht="19.5" customHeight="1">
      <c r="A8" s="113"/>
      <c r="B8" s="108" t="s">
        <v>20</v>
      </c>
      <c r="C8" s="108"/>
      <c r="D8" s="24">
        <f>SUM(D9:D11)</f>
        <v>198154000</v>
      </c>
      <c r="E8" s="24">
        <f>SUM(E9:E11)</f>
        <v>198138370</v>
      </c>
      <c r="F8" s="24">
        <f aca="true" t="shared" si="0" ref="F8:F78">D8-E8</f>
        <v>15630</v>
      </c>
      <c r="G8" s="19"/>
    </row>
    <row r="9" spans="1:7" ht="80.25" customHeight="1">
      <c r="A9" s="113"/>
      <c r="B9" s="108"/>
      <c r="C9" s="23" t="s">
        <v>21</v>
      </c>
      <c r="D9" s="24">
        <v>141024000</v>
      </c>
      <c r="E9" s="24">
        <v>141017850</v>
      </c>
      <c r="F9" s="24">
        <f t="shared" si="0"/>
        <v>6150</v>
      </c>
      <c r="G9" s="19" t="s">
        <v>273</v>
      </c>
    </row>
    <row r="10" spans="1:7" ht="32.25" customHeight="1">
      <c r="A10" s="113"/>
      <c r="B10" s="108"/>
      <c r="C10" s="23" t="s">
        <v>183</v>
      </c>
      <c r="D10" s="24">
        <v>37208000</v>
      </c>
      <c r="E10" s="24">
        <v>37204400</v>
      </c>
      <c r="F10" s="24">
        <f t="shared" si="0"/>
        <v>3600</v>
      </c>
      <c r="G10" s="19" t="s">
        <v>272</v>
      </c>
    </row>
    <row r="11" spans="1:7" ht="39" customHeight="1">
      <c r="A11" s="113"/>
      <c r="B11" s="108"/>
      <c r="C11" s="23" t="s">
        <v>184</v>
      </c>
      <c r="D11" s="24">
        <v>19922000</v>
      </c>
      <c r="E11" s="24">
        <v>19916120</v>
      </c>
      <c r="F11" s="24">
        <f t="shared" si="0"/>
        <v>5880</v>
      </c>
      <c r="G11" s="19" t="s">
        <v>271</v>
      </c>
    </row>
    <row r="12" spans="1:7" ht="19.5" customHeight="1">
      <c r="A12" s="113"/>
      <c r="B12" s="108" t="s">
        <v>22</v>
      </c>
      <c r="C12" s="108"/>
      <c r="D12" s="24">
        <f>SUM(D13:D15)</f>
        <v>19628000</v>
      </c>
      <c r="E12" s="24">
        <f>SUM(E13:E15)</f>
        <v>19259550</v>
      </c>
      <c r="F12" s="24">
        <f t="shared" si="0"/>
        <v>368450</v>
      </c>
      <c r="G12" s="19"/>
    </row>
    <row r="13" spans="1:7" ht="210.75" customHeight="1">
      <c r="A13" s="113"/>
      <c r="B13" s="108"/>
      <c r="C13" s="23" t="s">
        <v>23</v>
      </c>
      <c r="D13" s="24">
        <v>14060000</v>
      </c>
      <c r="E13" s="24">
        <v>14018000</v>
      </c>
      <c r="F13" s="24">
        <f t="shared" si="0"/>
        <v>42000</v>
      </c>
      <c r="G13" s="19" t="s">
        <v>275</v>
      </c>
    </row>
    <row r="14" spans="1:7" ht="81" customHeight="1">
      <c r="A14" s="113"/>
      <c r="B14" s="108"/>
      <c r="C14" s="23" t="s">
        <v>185</v>
      </c>
      <c r="D14" s="24">
        <v>2220000</v>
      </c>
      <c r="E14" s="24">
        <v>2220000</v>
      </c>
      <c r="F14" s="24">
        <f t="shared" si="0"/>
        <v>0</v>
      </c>
      <c r="G14" s="19" t="s">
        <v>274</v>
      </c>
    </row>
    <row r="15" spans="1:7" ht="81" customHeight="1">
      <c r="A15" s="113"/>
      <c r="B15" s="108"/>
      <c r="C15" s="23" t="s">
        <v>186</v>
      </c>
      <c r="D15" s="24">
        <v>3348000</v>
      </c>
      <c r="E15" s="24">
        <v>3021550</v>
      </c>
      <c r="F15" s="24">
        <f t="shared" si="0"/>
        <v>326450</v>
      </c>
      <c r="G15" s="19" t="s">
        <v>277</v>
      </c>
    </row>
    <row r="16" spans="1:7" ht="19.5" customHeight="1">
      <c r="A16" s="113"/>
      <c r="B16" s="108" t="s">
        <v>61</v>
      </c>
      <c r="C16" s="108"/>
      <c r="D16" s="24">
        <f>SUM(D17:D18)</f>
        <v>155629000</v>
      </c>
      <c r="E16" s="24">
        <f>SUM(E17:E18)</f>
        <v>155377270</v>
      </c>
      <c r="F16" s="24">
        <f t="shared" si="0"/>
        <v>251730</v>
      </c>
      <c r="G16" s="19"/>
    </row>
    <row r="17" spans="1:7" ht="93.75" customHeight="1">
      <c r="A17" s="113"/>
      <c r="B17" s="108"/>
      <c r="C17" s="23" t="s">
        <v>276</v>
      </c>
      <c r="D17" s="24">
        <v>155629000</v>
      </c>
      <c r="E17" s="24">
        <v>155377270</v>
      </c>
      <c r="F17" s="24">
        <f t="shared" si="0"/>
        <v>251730</v>
      </c>
      <c r="G17" s="19" t="s">
        <v>303</v>
      </c>
    </row>
    <row r="18" spans="1:7" ht="19.5" customHeight="1">
      <c r="A18" s="113"/>
      <c r="B18" s="108"/>
      <c r="C18" s="23" t="s">
        <v>62</v>
      </c>
      <c r="D18" s="24">
        <v>0</v>
      </c>
      <c r="E18" s="24">
        <v>0</v>
      </c>
      <c r="F18" s="24">
        <f t="shared" si="0"/>
        <v>0</v>
      </c>
      <c r="G18" s="19"/>
    </row>
    <row r="19" spans="1:7" ht="19.5" customHeight="1">
      <c r="A19" s="113"/>
      <c r="B19" s="108" t="s">
        <v>63</v>
      </c>
      <c r="C19" s="108"/>
      <c r="D19" s="24">
        <f>SUM(D20)</f>
        <v>0</v>
      </c>
      <c r="E19" s="24">
        <f>SUM(E20)</f>
        <v>0</v>
      </c>
      <c r="F19" s="24">
        <f t="shared" si="0"/>
        <v>0</v>
      </c>
      <c r="G19" s="19"/>
    </row>
    <row r="20" spans="1:7" ht="19.5" customHeight="1">
      <c r="A20" s="113"/>
      <c r="B20" s="23"/>
      <c r="C20" s="23" t="s">
        <v>187</v>
      </c>
      <c r="D20" s="24">
        <v>0</v>
      </c>
      <c r="E20" s="24">
        <v>0</v>
      </c>
      <c r="F20" s="24">
        <f t="shared" si="0"/>
        <v>0</v>
      </c>
      <c r="G20" s="19"/>
    </row>
    <row r="21" spans="1:7" ht="19.5" customHeight="1">
      <c r="A21" s="113"/>
      <c r="B21" s="108" t="s">
        <v>64</v>
      </c>
      <c r="C21" s="108"/>
      <c r="D21" s="24">
        <f>SUM(D22:D26)</f>
        <v>57057000</v>
      </c>
      <c r="E21" s="24">
        <f>SUM(E22:E26)</f>
        <v>54925730</v>
      </c>
      <c r="F21" s="24">
        <f t="shared" si="0"/>
        <v>2131270</v>
      </c>
      <c r="G21" s="19"/>
    </row>
    <row r="22" spans="1:7" ht="29.25" customHeight="1">
      <c r="A22" s="113"/>
      <c r="B22" s="108"/>
      <c r="C22" s="23" t="s">
        <v>65</v>
      </c>
      <c r="D22" s="24">
        <v>22310000</v>
      </c>
      <c r="E22" s="24">
        <v>21154090</v>
      </c>
      <c r="F22" s="24">
        <f t="shared" si="0"/>
        <v>1155910</v>
      </c>
      <c r="G22" s="19" t="s">
        <v>279</v>
      </c>
    </row>
    <row r="23" spans="1:7" ht="29.25" customHeight="1">
      <c r="A23" s="113"/>
      <c r="B23" s="108"/>
      <c r="C23" s="23" t="s">
        <v>53</v>
      </c>
      <c r="D23" s="24">
        <v>11410000</v>
      </c>
      <c r="E23" s="24">
        <v>11268520</v>
      </c>
      <c r="F23" s="24">
        <f t="shared" si="0"/>
        <v>141480</v>
      </c>
      <c r="G23" s="19" t="s">
        <v>280</v>
      </c>
    </row>
    <row r="24" spans="1:7" ht="29.25" customHeight="1">
      <c r="A24" s="113"/>
      <c r="B24" s="108"/>
      <c r="C24" s="23" t="s">
        <v>262</v>
      </c>
      <c r="D24" s="24">
        <v>784000</v>
      </c>
      <c r="E24" s="24">
        <v>763960</v>
      </c>
      <c r="F24" s="24">
        <f t="shared" si="0"/>
        <v>20040</v>
      </c>
      <c r="G24" s="19" t="s">
        <v>281</v>
      </c>
    </row>
    <row r="25" spans="1:7" ht="29.25" customHeight="1">
      <c r="A25" s="113"/>
      <c r="B25" s="108"/>
      <c r="C25" s="23" t="s">
        <v>263</v>
      </c>
      <c r="D25" s="24">
        <v>4974000</v>
      </c>
      <c r="E25" s="24">
        <v>4734270</v>
      </c>
      <c r="F25" s="24">
        <f t="shared" si="0"/>
        <v>239730</v>
      </c>
      <c r="G25" s="19" t="s">
        <v>282</v>
      </c>
    </row>
    <row r="26" spans="1:7" ht="104.25" customHeight="1">
      <c r="A26" s="113"/>
      <c r="B26" s="108"/>
      <c r="C26" s="23" t="s">
        <v>278</v>
      </c>
      <c r="D26" s="24">
        <v>17579000</v>
      </c>
      <c r="E26" s="24">
        <v>17004890</v>
      </c>
      <c r="F26" s="24">
        <f t="shared" si="0"/>
        <v>574110</v>
      </c>
      <c r="G26" s="19" t="s">
        <v>283</v>
      </c>
    </row>
    <row r="27" spans="1:7" ht="19.5" customHeight="1">
      <c r="A27" s="113"/>
      <c r="B27" s="108" t="s">
        <v>66</v>
      </c>
      <c r="C27" s="108"/>
      <c r="D27" s="24">
        <f>SUM(D28:D33)</f>
        <v>158222000</v>
      </c>
      <c r="E27" s="24">
        <f>SUM(E28:E33)</f>
        <v>157358420</v>
      </c>
      <c r="F27" s="24">
        <f t="shared" si="0"/>
        <v>863580</v>
      </c>
      <c r="G27" s="19"/>
    </row>
    <row r="28" spans="1:7" ht="21.75" customHeight="1">
      <c r="A28" s="113"/>
      <c r="B28" s="108"/>
      <c r="C28" s="23" t="s">
        <v>188</v>
      </c>
      <c r="D28" s="24">
        <v>0</v>
      </c>
      <c r="E28" s="24">
        <v>0</v>
      </c>
      <c r="F28" s="24">
        <f t="shared" si="0"/>
        <v>0</v>
      </c>
      <c r="G28" s="19" t="s">
        <v>284</v>
      </c>
    </row>
    <row r="29" spans="1:7" ht="30.75" customHeight="1">
      <c r="A29" s="113"/>
      <c r="B29" s="108"/>
      <c r="C29" s="23" t="s">
        <v>189</v>
      </c>
      <c r="D29" s="24">
        <v>81133000</v>
      </c>
      <c r="E29" s="24">
        <v>80175650</v>
      </c>
      <c r="F29" s="24">
        <f t="shared" si="0"/>
        <v>957350</v>
      </c>
      <c r="G29" s="19" t="s">
        <v>304</v>
      </c>
    </row>
    <row r="30" spans="1:7" ht="75.75" customHeight="1">
      <c r="A30" s="113"/>
      <c r="B30" s="108"/>
      <c r="C30" s="23" t="s">
        <v>264</v>
      </c>
      <c r="D30" s="24">
        <v>21860000</v>
      </c>
      <c r="E30" s="24">
        <v>21856330</v>
      </c>
      <c r="F30" s="24">
        <f t="shared" si="0"/>
        <v>3670</v>
      </c>
      <c r="G30" s="19" t="s">
        <v>298</v>
      </c>
    </row>
    <row r="31" spans="1:7" ht="42" customHeight="1">
      <c r="A31" s="113"/>
      <c r="B31" s="108"/>
      <c r="C31" s="23" t="s">
        <v>265</v>
      </c>
      <c r="D31" s="24">
        <v>5758000</v>
      </c>
      <c r="E31" s="24">
        <v>6061030</v>
      </c>
      <c r="F31" s="24"/>
      <c r="G31" s="19" t="s">
        <v>285</v>
      </c>
    </row>
    <row r="32" spans="1:7" ht="32.25" customHeight="1">
      <c r="A32" s="113"/>
      <c r="B32" s="108"/>
      <c r="C32" s="23" t="s">
        <v>266</v>
      </c>
      <c r="D32" s="24">
        <v>3360000</v>
      </c>
      <c r="E32" s="24">
        <v>3360000</v>
      </c>
      <c r="F32" s="24"/>
      <c r="G32" s="19" t="s">
        <v>286</v>
      </c>
    </row>
    <row r="33" spans="1:7" ht="110.25" customHeight="1">
      <c r="A33" s="113"/>
      <c r="B33" s="108"/>
      <c r="C33" s="23" t="s">
        <v>267</v>
      </c>
      <c r="D33" s="24">
        <v>46111000</v>
      </c>
      <c r="E33" s="24">
        <v>45905410</v>
      </c>
      <c r="F33" s="24">
        <f t="shared" si="0"/>
        <v>205590</v>
      </c>
      <c r="G33" s="19" t="s">
        <v>287</v>
      </c>
    </row>
    <row r="34" spans="1:7" ht="19.5" customHeight="1">
      <c r="A34" s="112" t="s">
        <v>67</v>
      </c>
      <c r="B34" s="108"/>
      <c r="C34" s="108"/>
      <c r="D34" s="24">
        <f>SUM(D35,D40)</f>
        <v>806189000</v>
      </c>
      <c r="E34" s="24">
        <f>SUM(E35,E40)</f>
        <v>793453762</v>
      </c>
      <c r="F34" s="24">
        <f t="shared" si="0"/>
        <v>12735238</v>
      </c>
      <c r="G34" s="19"/>
    </row>
    <row r="35" spans="1:7" ht="19.5" customHeight="1">
      <c r="A35" s="113"/>
      <c r="B35" s="108" t="s">
        <v>52</v>
      </c>
      <c r="C35" s="108"/>
      <c r="D35" s="24">
        <f>SUM(D36:D38)</f>
        <v>757586000</v>
      </c>
      <c r="E35" s="24">
        <f>SUM(E36:E38)</f>
        <v>750684412</v>
      </c>
      <c r="F35" s="24">
        <f t="shared" si="0"/>
        <v>6901588</v>
      </c>
      <c r="G35" s="19"/>
    </row>
    <row r="36" spans="1:7" ht="409.5" customHeight="1">
      <c r="A36" s="113"/>
      <c r="B36" s="108"/>
      <c r="C36" s="90" t="s">
        <v>68</v>
      </c>
      <c r="D36" s="91">
        <v>723157000</v>
      </c>
      <c r="E36" s="91">
        <v>716434852</v>
      </c>
      <c r="F36" s="91">
        <f t="shared" si="0"/>
        <v>6722148</v>
      </c>
      <c r="G36" s="94" t="s">
        <v>299</v>
      </c>
    </row>
    <row r="37" spans="1:7" ht="279" customHeight="1">
      <c r="A37" s="113"/>
      <c r="B37" s="108"/>
      <c r="C37" s="92"/>
      <c r="D37" s="93"/>
      <c r="E37" s="93"/>
      <c r="F37" s="93" t="s">
        <v>158</v>
      </c>
      <c r="G37" s="95" t="s">
        <v>300</v>
      </c>
    </row>
    <row r="38" spans="1:7" ht="138" customHeight="1">
      <c r="A38" s="113"/>
      <c r="B38" s="108"/>
      <c r="C38" s="90" t="s">
        <v>190</v>
      </c>
      <c r="D38" s="91">
        <v>34429000</v>
      </c>
      <c r="E38" s="91">
        <v>34249560</v>
      </c>
      <c r="F38" s="91">
        <f t="shared" si="0"/>
        <v>179440</v>
      </c>
      <c r="G38" s="94" t="s">
        <v>302</v>
      </c>
    </row>
    <row r="39" spans="1:7" ht="256.5" customHeight="1">
      <c r="A39" s="113"/>
      <c r="B39" s="23"/>
      <c r="C39" s="92"/>
      <c r="D39" s="93"/>
      <c r="E39" s="93"/>
      <c r="F39" s="93"/>
      <c r="G39" s="95" t="s">
        <v>301</v>
      </c>
    </row>
    <row r="40" spans="1:7" ht="19.5" customHeight="1">
      <c r="A40" s="113"/>
      <c r="B40" s="108" t="s">
        <v>69</v>
      </c>
      <c r="C40" s="108"/>
      <c r="D40" s="24">
        <f>SUM(D41:D42)</f>
        <v>48603000</v>
      </c>
      <c r="E40" s="24">
        <f>SUM(E41:E42)</f>
        <v>42769350</v>
      </c>
      <c r="F40" s="24">
        <f t="shared" si="0"/>
        <v>5833650</v>
      </c>
      <c r="G40" s="19"/>
    </row>
    <row r="41" spans="1:7" ht="156.75" customHeight="1">
      <c r="A41" s="113"/>
      <c r="B41" s="108"/>
      <c r="C41" s="23" t="s">
        <v>70</v>
      </c>
      <c r="D41" s="24">
        <v>48131000</v>
      </c>
      <c r="E41" s="24">
        <v>42298090</v>
      </c>
      <c r="F41" s="24">
        <f t="shared" si="0"/>
        <v>5832910</v>
      </c>
      <c r="G41" s="19" t="s">
        <v>297</v>
      </c>
    </row>
    <row r="42" spans="1:7" ht="19.5" customHeight="1">
      <c r="A42" s="113"/>
      <c r="B42" s="108"/>
      <c r="C42" s="23" t="s">
        <v>71</v>
      </c>
      <c r="D42" s="24">
        <v>472000</v>
      </c>
      <c r="E42" s="24">
        <v>471260</v>
      </c>
      <c r="F42" s="24">
        <f t="shared" si="0"/>
        <v>740</v>
      </c>
      <c r="G42" s="19" t="s">
        <v>296</v>
      </c>
    </row>
    <row r="43" spans="1:7" ht="19.5" customHeight="1">
      <c r="A43" s="112" t="s">
        <v>72</v>
      </c>
      <c r="B43" s="108"/>
      <c r="C43" s="108"/>
      <c r="D43" s="24">
        <f>SUM(D44)</f>
        <v>0</v>
      </c>
      <c r="E43" s="24">
        <f>SUM(E44)</f>
        <v>0</v>
      </c>
      <c r="F43" s="24">
        <f t="shared" si="0"/>
        <v>0</v>
      </c>
      <c r="G43" s="19"/>
    </row>
    <row r="44" spans="1:7" ht="19.5" customHeight="1">
      <c r="A44" s="113"/>
      <c r="B44" s="108" t="s">
        <v>73</v>
      </c>
      <c r="C44" s="108"/>
      <c r="D44" s="24">
        <f>SUM(D45:D46)</f>
        <v>0</v>
      </c>
      <c r="E44" s="24">
        <f>SUM(E45:E46)</f>
        <v>0</v>
      </c>
      <c r="F44" s="24">
        <f t="shared" si="0"/>
        <v>0</v>
      </c>
      <c r="G44" s="19"/>
    </row>
    <row r="45" spans="1:7" ht="19.5" customHeight="1">
      <c r="A45" s="113"/>
      <c r="B45" s="108"/>
      <c r="C45" s="23" t="s">
        <v>191</v>
      </c>
      <c r="D45" s="24">
        <v>0</v>
      </c>
      <c r="E45" s="24">
        <v>0</v>
      </c>
      <c r="F45" s="24">
        <f t="shared" si="0"/>
        <v>0</v>
      </c>
      <c r="G45" s="19"/>
    </row>
    <row r="46" spans="1:7" ht="19.5" customHeight="1">
      <c r="A46" s="113"/>
      <c r="B46" s="108"/>
      <c r="C46" s="23" t="s">
        <v>192</v>
      </c>
      <c r="D46" s="24">
        <v>0</v>
      </c>
      <c r="E46" s="24">
        <v>0</v>
      </c>
      <c r="F46" s="24">
        <f t="shared" si="0"/>
        <v>0</v>
      </c>
      <c r="G46" s="19"/>
    </row>
    <row r="47" spans="1:7" ht="19.5" customHeight="1">
      <c r="A47" s="112" t="s">
        <v>74</v>
      </c>
      <c r="B47" s="108"/>
      <c r="C47" s="108"/>
      <c r="D47" s="24">
        <f>SUM(D48,D51)</f>
        <v>1301000</v>
      </c>
      <c r="E47" s="24">
        <f>SUM(E48,E51)</f>
        <v>1300000</v>
      </c>
      <c r="F47" s="24">
        <f t="shared" si="0"/>
        <v>1000</v>
      </c>
      <c r="G47" s="19"/>
    </row>
    <row r="48" spans="1:7" ht="19.5" customHeight="1">
      <c r="A48" s="113"/>
      <c r="B48" s="108" t="s">
        <v>75</v>
      </c>
      <c r="C48" s="108"/>
      <c r="D48" s="24">
        <v>671000</v>
      </c>
      <c r="E48" s="24">
        <f>SUM(E49:E50)</f>
        <v>670000</v>
      </c>
      <c r="F48" s="24">
        <f t="shared" si="0"/>
        <v>1000</v>
      </c>
      <c r="G48" s="19"/>
    </row>
    <row r="49" spans="1:7" ht="19.5" customHeight="1">
      <c r="A49" s="113"/>
      <c r="B49" s="108"/>
      <c r="C49" s="23" t="s">
        <v>76</v>
      </c>
      <c r="D49" s="24">
        <v>456000</v>
      </c>
      <c r="E49" s="24">
        <v>455500</v>
      </c>
      <c r="F49" s="24">
        <f t="shared" si="0"/>
        <v>500</v>
      </c>
      <c r="G49" s="19" t="s">
        <v>290</v>
      </c>
    </row>
    <row r="50" spans="1:7" ht="19.5" customHeight="1">
      <c r="A50" s="113"/>
      <c r="B50" s="108"/>
      <c r="C50" s="23" t="s">
        <v>288</v>
      </c>
      <c r="D50" s="24">
        <v>214500</v>
      </c>
      <c r="E50" s="24">
        <v>214500</v>
      </c>
      <c r="F50" s="24">
        <f>D50-E50</f>
        <v>0</v>
      </c>
      <c r="G50" s="19" t="s">
        <v>289</v>
      </c>
    </row>
    <row r="51" spans="1:7" ht="19.5" customHeight="1">
      <c r="A51" s="113"/>
      <c r="B51" s="108" t="s">
        <v>77</v>
      </c>
      <c r="C51" s="108"/>
      <c r="D51" s="24">
        <f>SUM(D52:D53)</f>
        <v>630000</v>
      </c>
      <c r="E51" s="24">
        <f>SUM(E52:E53)</f>
        <v>630000</v>
      </c>
      <c r="F51" s="24">
        <f t="shared" si="0"/>
        <v>0</v>
      </c>
      <c r="G51" s="19"/>
    </row>
    <row r="52" spans="1:7" ht="19.5" customHeight="1">
      <c r="A52" s="113"/>
      <c r="B52" s="108"/>
      <c r="C52" s="23" t="s">
        <v>78</v>
      </c>
      <c r="D52" s="24">
        <v>630000</v>
      </c>
      <c r="E52" s="24">
        <v>630000</v>
      </c>
      <c r="F52" s="24">
        <f t="shared" si="0"/>
        <v>0</v>
      </c>
      <c r="G52" s="19" t="s">
        <v>291</v>
      </c>
    </row>
    <row r="53" spans="1:7" ht="19.5" customHeight="1">
      <c r="A53" s="113"/>
      <c r="B53" s="108"/>
      <c r="C53" s="23" t="s">
        <v>79</v>
      </c>
      <c r="D53" s="24">
        <v>0</v>
      </c>
      <c r="E53" s="24">
        <v>0</v>
      </c>
      <c r="F53" s="24">
        <f t="shared" si="0"/>
        <v>0</v>
      </c>
      <c r="G53" s="19"/>
    </row>
    <row r="54" spans="1:7" ht="19.5" customHeight="1">
      <c r="A54" s="112" t="s">
        <v>80</v>
      </c>
      <c r="B54" s="108"/>
      <c r="C54" s="108"/>
      <c r="D54" s="24">
        <f>SUM(D55)</f>
        <v>0</v>
      </c>
      <c r="E54" s="24">
        <f>SUM(E55)</f>
        <v>0</v>
      </c>
      <c r="F54" s="24">
        <f t="shared" si="0"/>
        <v>0</v>
      </c>
      <c r="G54" s="19"/>
    </row>
    <row r="55" spans="1:7" ht="19.5" customHeight="1">
      <c r="A55" s="113"/>
      <c r="B55" s="108" t="s">
        <v>81</v>
      </c>
      <c r="C55" s="108"/>
      <c r="D55" s="24">
        <f>SUM(D56:D58)</f>
        <v>0</v>
      </c>
      <c r="E55" s="24">
        <f>SUM(E56:E58)</f>
        <v>0</v>
      </c>
      <c r="F55" s="24">
        <f t="shared" si="0"/>
        <v>0</v>
      </c>
      <c r="G55" s="19"/>
    </row>
    <row r="56" spans="1:7" ht="19.5" customHeight="1">
      <c r="A56" s="113"/>
      <c r="B56" s="108"/>
      <c r="C56" s="23" t="s">
        <v>82</v>
      </c>
      <c r="D56" s="24">
        <v>0</v>
      </c>
      <c r="E56" s="24">
        <v>0</v>
      </c>
      <c r="F56" s="24">
        <f t="shared" si="0"/>
        <v>0</v>
      </c>
      <c r="G56" s="19"/>
    </row>
    <row r="57" spans="1:7" ht="19.5" customHeight="1">
      <c r="A57" s="113"/>
      <c r="B57" s="108"/>
      <c r="C57" s="23" t="s">
        <v>83</v>
      </c>
      <c r="D57" s="24">
        <v>0</v>
      </c>
      <c r="E57" s="24">
        <v>0</v>
      </c>
      <c r="F57" s="24">
        <f t="shared" si="0"/>
        <v>0</v>
      </c>
      <c r="G57" s="19"/>
    </row>
    <row r="58" spans="1:7" ht="19.5" customHeight="1">
      <c r="A58" s="113"/>
      <c r="B58" s="108"/>
      <c r="C58" s="23" t="s">
        <v>84</v>
      </c>
      <c r="D58" s="24">
        <v>0</v>
      </c>
      <c r="E58" s="24">
        <v>0</v>
      </c>
      <c r="F58" s="24">
        <f t="shared" si="0"/>
        <v>0</v>
      </c>
      <c r="G58" s="19"/>
    </row>
    <row r="59" spans="1:7" ht="19.5" customHeight="1">
      <c r="A59" s="109" t="s">
        <v>85</v>
      </c>
      <c r="B59" s="110"/>
      <c r="C59" s="110"/>
      <c r="D59" s="24">
        <f>SUM(D60)</f>
        <v>0</v>
      </c>
      <c r="E59" s="24">
        <f>SUM(E60)</f>
        <v>0</v>
      </c>
      <c r="F59" s="24">
        <f t="shared" si="0"/>
        <v>0</v>
      </c>
      <c r="G59" s="19"/>
    </row>
    <row r="60" spans="1:7" ht="23.25" customHeight="1">
      <c r="A60" s="72"/>
      <c r="B60" s="110" t="s">
        <v>193</v>
      </c>
      <c r="C60" s="110"/>
      <c r="D60" s="24">
        <f>SUM(D61)</f>
        <v>0</v>
      </c>
      <c r="E60" s="24">
        <f>SUM(E61)</f>
        <v>0</v>
      </c>
      <c r="F60" s="24">
        <f t="shared" si="0"/>
        <v>0</v>
      </c>
      <c r="G60" s="19"/>
    </row>
    <row r="61" spans="1:7" ht="19.5" customHeight="1">
      <c r="A61" s="72"/>
      <c r="B61" s="73"/>
      <c r="C61" s="73" t="s">
        <v>193</v>
      </c>
      <c r="D61" s="24">
        <v>0</v>
      </c>
      <c r="E61" s="24">
        <v>0</v>
      </c>
      <c r="F61" s="24">
        <f t="shared" si="0"/>
        <v>0</v>
      </c>
      <c r="G61" s="19"/>
    </row>
    <row r="62" spans="1:7" ht="19.5" customHeight="1">
      <c r="A62" s="109" t="s">
        <v>200</v>
      </c>
      <c r="B62" s="110"/>
      <c r="C62" s="110"/>
      <c r="D62" s="24">
        <f>SUM(D63)</f>
        <v>0</v>
      </c>
      <c r="E62" s="24">
        <f>SUM(E63)</f>
        <v>0</v>
      </c>
      <c r="F62" s="24">
        <f t="shared" si="0"/>
        <v>0</v>
      </c>
      <c r="G62" s="19"/>
    </row>
    <row r="63" spans="1:7" ht="23.25" customHeight="1">
      <c r="A63" s="72"/>
      <c r="B63" s="110" t="s">
        <v>201</v>
      </c>
      <c r="C63" s="110"/>
      <c r="D63" s="24">
        <f>SUM(D64)</f>
        <v>0</v>
      </c>
      <c r="E63" s="24">
        <f>SUM(E64)</f>
        <v>0</v>
      </c>
      <c r="F63" s="24">
        <f t="shared" si="0"/>
        <v>0</v>
      </c>
      <c r="G63" s="19"/>
    </row>
    <row r="64" spans="1:7" ht="19.5" customHeight="1">
      <c r="A64" s="72"/>
      <c r="B64" s="73"/>
      <c r="C64" s="73" t="s">
        <v>201</v>
      </c>
      <c r="D64" s="24">
        <v>0</v>
      </c>
      <c r="E64" s="24">
        <v>0</v>
      </c>
      <c r="F64" s="24">
        <f t="shared" si="0"/>
        <v>0</v>
      </c>
      <c r="G64" s="19"/>
    </row>
    <row r="65" spans="1:7" ht="19.5" customHeight="1">
      <c r="A65" s="112" t="s">
        <v>202</v>
      </c>
      <c r="B65" s="108"/>
      <c r="C65" s="108"/>
      <c r="D65" s="24">
        <f>SUM(D66)</f>
        <v>0</v>
      </c>
      <c r="E65" s="24">
        <f>SUM(E66)</f>
        <v>0</v>
      </c>
      <c r="F65" s="24">
        <f t="shared" si="0"/>
        <v>0</v>
      </c>
      <c r="G65" s="19"/>
    </row>
    <row r="66" spans="1:7" ht="19.5" customHeight="1">
      <c r="A66" s="113"/>
      <c r="B66" s="108" t="s">
        <v>194</v>
      </c>
      <c r="C66" s="108"/>
      <c r="D66" s="24">
        <f>SUM(D67:D69)</f>
        <v>0</v>
      </c>
      <c r="E66" s="24">
        <f>SUM(E67:E69)</f>
        <v>0</v>
      </c>
      <c r="F66" s="24">
        <f t="shared" si="0"/>
        <v>0</v>
      </c>
      <c r="G66" s="19"/>
    </row>
    <row r="67" spans="1:7" ht="19.5" customHeight="1">
      <c r="A67" s="113"/>
      <c r="B67" s="108"/>
      <c r="C67" s="23" t="s">
        <v>195</v>
      </c>
      <c r="D67" s="24">
        <v>0</v>
      </c>
      <c r="E67" s="24">
        <v>0</v>
      </c>
      <c r="F67" s="24">
        <f t="shared" si="0"/>
        <v>0</v>
      </c>
      <c r="G67" s="19"/>
    </row>
    <row r="68" spans="1:7" ht="19.5" customHeight="1">
      <c r="A68" s="113"/>
      <c r="B68" s="108"/>
      <c r="C68" s="23" t="s">
        <v>196</v>
      </c>
      <c r="D68" s="24">
        <v>0</v>
      </c>
      <c r="E68" s="24">
        <v>0</v>
      </c>
      <c r="F68" s="24">
        <f t="shared" si="0"/>
        <v>0</v>
      </c>
      <c r="G68" s="19"/>
    </row>
    <row r="69" spans="1:7" ht="19.5" customHeight="1">
      <c r="A69" s="113"/>
      <c r="B69" s="108"/>
      <c r="C69" s="23" t="s">
        <v>229</v>
      </c>
      <c r="D69" s="24">
        <v>0</v>
      </c>
      <c r="E69" s="24">
        <v>0</v>
      </c>
      <c r="F69" s="24">
        <f t="shared" si="0"/>
        <v>0</v>
      </c>
      <c r="G69" s="19"/>
    </row>
    <row r="70" spans="1:7" ht="19.5" customHeight="1">
      <c r="A70" s="109" t="s">
        <v>203</v>
      </c>
      <c r="B70" s="110"/>
      <c r="C70" s="110"/>
      <c r="D70" s="24">
        <f>SUM(D71)</f>
        <v>0</v>
      </c>
      <c r="E70" s="24">
        <f>SUM(E71)</f>
        <v>0</v>
      </c>
      <c r="F70" s="24">
        <f t="shared" si="0"/>
        <v>0</v>
      </c>
      <c r="G70" s="19"/>
    </row>
    <row r="71" spans="1:7" ht="19.5" customHeight="1">
      <c r="A71" s="72"/>
      <c r="B71" s="110" t="s">
        <v>197</v>
      </c>
      <c r="C71" s="110"/>
      <c r="D71" s="24">
        <f>SUM(D72)</f>
        <v>0</v>
      </c>
      <c r="E71" s="24">
        <f>SUM(E72)</f>
        <v>0</v>
      </c>
      <c r="F71" s="24">
        <f t="shared" si="0"/>
        <v>0</v>
      </c>
      <c r="G71" s="19"/>
    </row>
    <row r="72" spans="1:7" ht="19.5" customHeight="1">
      <c r="A72" s="72"/>
      <c r="B72" s="73"/>
      <c r="C72" s="73" t="s">
        <v>197</v>
      </c>
      <c r="D72" s="24">
        <v>0</v>
      </c>
      <c r="E72" s="24">
        <v>0</v>
      </c>
      <c r="F72" s="24">
        <f t="shared" si="0"/>
        <v>0</v>
      </c>
      <c r="G72" s="19"/>
    </row>
    <row r="73" spans="1:7" ht="19.5" customHeight="1">
      <c r="A73" s="112" t="s">
        <v>204</v>
      </c>
      <c r="B73" s="108"/>
      <c r="C73" s="108"/>
      <c r="D73" s="24">
        <f>SUM(D74,D76)</f>
        <v>0</v>
      </c>
      <c r="E73" s="24">
        <f>SUM(E74,E76)</f>
        <v>0</v>
      </c>
      <c r="F73" s="24">
        <f t="shared" si="0"/>
        <v>0</v>
      </c>
      <c r="G73" s="19"/>
    </row>
    <row r="74" spans="1:7" ht="19.5" customHeight="1">
      <c r="A74" s="113"/>
      <c r="B74" s="108" t="s">
        <v>86</v>
      </c>
      <c r="C74" s="108"/>
      <c r="D74" s="24">
        <f>SUM(D75)</f>
        <v>0</v>
      </c>
      <c r="E74" s="24">
        <f>SUM(E75)</f>
        <v>0</v>
      </c>
      <c r="F74" s="24">
        <f t="shared" si="0"/>
        <v>0</v>
      </c>
      <c r="G74" s="19"/>
    </row>
    <row r="75" spans="1:7" ht="19.5" customHeight="1">
      <c r="A75" s="113"/>
      <c r="B75" s="23"/>
      <c r="C75" s="23" t="s">
        <v>198</v>
      </c>
      <c r="D75" s="24">
        <v>0</v>
      </c>
      <c r="E75" s="24">
        <v>0</v>
      </c>
      <c r="F75" s="24">
        <f t="shared" si="0"/>
        <v>0</v>
      </c>
      <c r="G75" s="19"/>
    </row>
    <row r="76" spans="1:7" ht="19.5" customHeight="1">
      <c r="A76" s="113"/>
      <c r="B76" s="108" t="s">
        <v>190</v>
      </c>
      <c r="C76" s="108"/>
      <c r="D76" s="24">
        <f>SUM(D77)</f>
        <v>0</v>
      </c>
      <c r="E76" s="24">
        <f>SUM(E77)</f>
        <v>0</v>
      </c>
      <c r="F76" s="24">
        <f t="shared" si="0"/>
        <v>0</v>
      </c>
      <c r="G76" s="19"/>
    </row>
    <row r="77" spans="1:7" ht="23.25" customHeight="1">
      <c r="A77" s="113"/>
      <c r="B77" s="23"/>
      <c r="C77" s="23" t="s">
        <v>199</v>
      </c>
      <c r="D77" s="24">
        <v>0</v>
      </c>
      <c r="E77" s="24">
        <v>0</v>
      </c>
      <c r="F77" s="24">
        <f t="shared" si="0"/>
        <v>0</v>
      </c>
      <c r="G77" s="19"/>
    </row>
    <row r="78" spans="1:7" ht="19.5" customHeight="1">
      <c r="A78" s="112" t="s">
        <v>205</v>
      </c>
      <c r="B78" s="108"/>
      <c r="C78" s="108"/>
      <c r="D78" s="24">
        <f>SUM(D79)</f>
        <v>0</v>
      </c>
      <c r="E78" s="24">
        <f>SUM(E79)</f>
        <v>0</v>
      </c>
      <c r="F78" s="24">
        <f t="shared" si="0"/>
        <v>0</v>
      </c>
      <c r="G78" s="19"/>
    </row>
    <row r="79" spans="1:7" ht="19.5" customHeight="1">
      <c r="A79" s="113"/>
      <c r="B79" s="108" t="s">
        <v>161</v>
      </c>
      <c r="C79" s="108"/>
      <c r="D79" s="24">
        <f>SUM(D80)</f>
        <v>0</v>
      </c>
      <c r="E79" s="24">
        <f>SUM(E80)</f>
        <v>0</v>
      </c>
      <c r="F79" s="24">
        <f aca="true" t="shared" si="1" ref="F79:F111">D79-E79</f>
        <v>0</v>
      </c>
      <c r="G79" s="19"/>
    </row>
    <row r="80" spans="1:7" ht="19.5" customHeight="1">
      <c r="A80" s="113"/>
      <c r="B80" s="23"/>
      <c r="C80" s="23" t="s">
        <v>161</v>
      </c>
      <c r="D80" s="24">
        <v>0</v>
      </c>
      <c r="E80" s="24">
        <v>0</v>
      </c>
      <c r="F80" s="24">
        <f t="shared" si="1"/>
        <v>0</v>
      </c>
      <c r="G80" s="19"/>
    </row>
    <row r="81" spans="1:7" ht="19.5" customHeight="1">
      <c r="A81" s="112" t="s">
        <v>206</v>
      </c>
      <c r="B81" s="108"/>
      <c r="C81" s="108"/>
      <c r="D81" s="24">
        <f>SUM(D82)</f>
        <v>0</v>
      </c>
      <c r="E81" s="24">
        <f>SUM(E82)</f>
        <v>0</v>
      </c>
      <c r="F81" s="24">
        <f t="shared" si="1"/>
        <v>0</v>
      </c>
      <c r="G81" s="19"/>
    </row>
    <row r="82" spans="1:7" ht="19.5" customHeight="1">
      <c r="A82" s="113"/>
      <c r="B82" s="108" t="s">
        <v>87</v>
      </c>
      <c r="C82" s="108"/>
      <c r="D82" s="24">
        <f>SUM(D83)</f>
        <v>0</v>
      </c>
      <c r="E82" s="24">
        <f>SUM(E83)</f>
        <v>0</v>
      </c>
      <c r="F82" s="24">
        <f t="shared" si="1"/>
        <v>0</v>
      </c>
      <c r="G82" s="19"/>
    </row>
    <row r="83" spans="1:7" ht="19.5" customHeight="1">
      <c r="A83" s="113"/>
      <c r="B83" s="23"/>
      <c r="C83" s="23" t="s">
        <v>87</v>
      </c>
      <c r="D83" s="24">
        <v>0</v>
      </c>
      <c r="E83" s="24">
        <v>0</v>
      </c>
      <c r="F83" s="24">
        <f t="shared" si="1"/>
        <v>0</v>
      </c>
      <c r="G83" s="19"/>
    </row>
    <row r="84" spans="1:7" ht="19.5" customHeight="1">
      <c r="A84" s="112" t="s">
        <v>207</v>
      </c>
      <c r="B84" s="108"/>
      <c r="C84" s="108"/>
      <c r="D84" s="24">
        <f>SUM(D85,D87,D90,D96,D101,D103,D105,D107)</f>
        <v>287534000</v>
      </c>
      <c r="E84" s="24">
        <f>SUM(E85,E87,E90,E96,E101,E103,E105,E107)</f>
        <v>285022720</v>
      </c>
      <c r="F84" s="24">
        <f t="shared" si="1"/>
        <v>2511280</v>
      </c>
      <c r="G84" s="19"/>
    </row>
    <row r="85" spans="1:7" ht="19.5" customHeight="1">
      <c r="A85" s="113"/>
      <c r="B85" s="108" t="s">
        <v>208</v>
      </c>
      <c r="C85" s="108"/>
      <c r="D85" s="24">
        <f>SUM(D86)</f>
        <v>0</v>
      </c>
      <c r="E85" s="24">
        <f>SUM(E86)</f>
        <v>0</v>
      </c>
      <c r="F85" s="24">
        <f t="shared" si="1"/>
        <v>0</v>
      </c>
      <c r="G85" s="19"/>
    </row>
    <row r="86" spans="1:7" ht="19.5" customHeight="1">
      <c r="A86" s="113"/>
      <c r="B86" s="23"/>
      <c r="C86" s="23" t="s">
        <v>208</v>
      </c>
      <c r="D86" s="24">
        <v>0</v>
      </c>
      <c r="E86" s="24">
        <v>0</v>
      </c>
      <c r="F86" s="24">
        <f t="shared" si="1"/>
        <v>0</v>
      </c>
      <c r="G86" s="19"/>
    </row>
    <row r="87" spans="1:7" ht="19.5" customHeight="1">
      <c r="A87" s="113"/>
      <c r="B87" s="108" t="s">
        <v>209</v>
      </c>
      <c r="C87" s="108"/>
      <c r="D87" s="24">
        <f>SUM(D88:D89)</f>
        <v>0</v>
      </c>
      <c r="E87" s="24">
        <f>SUM(E88:E89)</f>
        <v>0</v>
      </c>
      <c r="F87" s="24">
        <f t="shared" si="1"/>
        <v>0</v>
      </c>
      <c r="G87" s="19"/>
    </row>
    <row r="88" spans="1:7" ht="19.5" customHeight="1">
      <c r="A88" s="113"/>
      <c r="B88" s="108"/>
      <c r="C88" s="23" t="s">
        <v>210</v>
      </c>
      <c r="D88" s="24">
        <v>0</v>
      </c>
      <c r="E88" s="24">
        <v>0</v>
      </c>
      <c r="F88" s="24">
        <f t="shared" si="1"/>
        <v>0</v>
      </c>
      <c r="G88" s="19"/>
    </row>
    <row r="89" spans="1:7" ht="19.5" customHeight="1">
      <c r="A89" s="113"/>
      <c r="B89" s="108"/>
      <c r="C89" s="23" t="s">
        <v>211</v>
      </c>
      <c r="D89" s="24">
        <v>0</v>
      </c>
      <c r="E89" s="24">
        <v>0</v>
      </c>
      <c r="F89" s="24">
        <f t="shared" si="1"/>
        <v>0</v>
      </c>
      <c r="G89" s="19"/>
    </row>
    <row r="90" spans="1:7" ht="19.5" customHeight="1">
      <c r="A90" s="113"/>
      <c r="B90" s="108" t="s">
        <v>212</v>
      </c>
      <c r="C90" s="108"/>
      <c r="D90" s="24">
        <f>SUM(D91:D95)</f>
        <v>0</v>
      </c>
      <c r="E90" s="24">
        <f>SUM(E91:E95)</f>
        <v>0</v>
      </c>
      <c r="F90" s="24">
        <f t="shared" si="1"/>
        <v>0</v>
      </c>
      <c r="G90" s="19"/>
    </row>
    <row r="91" spans="1:7" ht="19.5" customHeight="1">
      <c r="A91" s="113"/>
      <c r="B91" s="108"/>
      <c r="C91" s="23" t="s">
        <v>213</v>
      </c>
      <c r="D91" s="24">
        <v>0</v>
      </c>
      <c r="E91" s="24">
        <v>0</v>
      </c>
      <c r="F91" s="24">
        <f t="shared" si="1"/>
        <v>0</v>
      </c>
      <c r="G91" s="19"/>
    </row>
    <row r="92" spans="1:7" ht="19.5" customHeight="1">
      <c r="A92" s="113"/>
      <c r="B92" s="108"/>
      <c r="C92" s="23" t="s">
        <v>214</v>
      </c>
      <c r="D92" s="24">
        <v>0</v>
      </c>
      <c r="E92" s="24">
        <v>0</v>
      </c>
      <c r="F92" s="24">
        <f t="shared" si="1"/>
        <v>0</v>
      </c>
      <c r="G92" s="19"/>
    </row>
    <row r="93" spans="1:7" ht="19.5" customHeight="1">
      <c r="A93" s="113"/>
      <c r="B93" s="108"/>
      <c r="C93" s="23" t="s">
        <v>215</v>
      </c>
      <c r="D93" s="24">
        <v>0</v>
      </c>
      <c r="E93" s="24">
        <v>0</v>
      </c>
      <c r="F93" s="24">
        <f t="shared" si="1"/>
        <v>0</v>
      </c>
      <c r="G93" s="19"/>
    </row>
    <row r="94" spans="1:7" ht="19.5" customHeight="1">
      <c r="A94" s="113"/>
      <c r="B94" s="108"/>
      <c r="C94" s="23" t="s">
        <v>216</v>
      </c>
      <c r="D94" s="24">
        <v>0</v>
      </c>
      <c r="E94" s="24">
        <v>0</v>
      </c>
      <c r="F94" s="24">
        <f t="shared" si="1"/>
        <v>0</v>
      </c>
      <c r="G94" s="19"/>
    </row>
    <row r="95" spans="1:7" ht="19.5" customHeight="1">
      <c r="A95" s="113"/>
      <c r="B95" s="108"/>
      <c r="C95" s="23" t="s">
        <v>217</v>
      </c>
      <c r="D95" s="24">
        <v>0</v>
      </c>
      <c r="E95" s="24">
        <v>0</v>
      </c>
      <c r="F95" s="24">
        <f t="shared" si="1"/>
        <v>0</v>
      </c>
      <c r="G95" s="19"/>
    </row>
    <row r="96" spans="1:7" ht="19.5" customHeight="1">
      <c r="A96" s="113"/>
      <c r="B96" s="108" t="s">
        <v>218</v>
      </c>
      <c r="C96" s="108"/>
      <c r="D96" s="24">
        <f>SUM(D97:D100)</f>
        <v>0</v>
      </c>
      <c r="E96" s="24">
        <f>SUM(E97:E100)</f>
        <v>0</v>
      </c>
      <c r="F96" s="24">
        <f t="shared" si="1"/>
        <v>0</v>
      </c>
      <c r="G96" s="19"/>
    </row>
    <row r="97" spans="1:7" ht="19.5" customHeight="1">
      <c r="A97" s="113"/>
      <c r="B97" s="108"/>
      <c r="C97" s="23" t="s">
        <v>213</v>
      </c>
      <c r="D97" s="24">
        <v>0</v>
      </c>
      <c r="E97" s="24">
        <v>0</v>
      </c>
      <c r="F97" s="24">
        <f t="shared" si="1"/>
        <v>0</v>
      </c>
      <c r="G97" s="19"/>
    </row>
    <row r="98" spans="1:7" ht="19.5" customHeight="1">
      <c r="A98" s="113"/>
      <c r="B98" s="108"/>
      <c r="C98" s="23" t="s">
        <v>219</v>
      </c>
      <c r="D98" s="24">
        <v>0</v>
      </c>
      <c r="E98" s="24">
        <v>0</v>
      </c>
      <c r="F98" s="24">
        <f t="shared" si="1"/>
        <v>0</v>
      </c>
      <c r="G98" s="19"/>
    </row>
    <row r="99" spans="1:7" ht="19.5" customHeight="1">
      <c r="A99" s="113"/>
      <c r="B99" s="108"/>
      <c r="C99" s="23" t="s">
        <v>220</v>
      </c>
      <c r="D99" s="24">
        <v>0</v>
      </c>
      <c r="E99" s="24">
        <v>0</v>
      </c>
      <c r="F99" s="24">
        <f t="shared" si="1"/>
        <v>0</v>
      </c>
      <c r="G99" s="19"/>
    </row>
    <row r="100" spans="1:7" ht="19.5" customHeight="1">
      <c r="A100" s="113"/>
      <c r="B100" s="108"/>
      <c r="C100" s="23" t="s">
        <v>221</v>
      </c>
      <c r="D100" s="24">
        <v>0</v>
      </c>
      <c r="E100" s="24">
        <v>0</v>
      </c>
      <c r="F100" s="24">
        <f t="shared" si="1"/>
        <v>0</v>
      </c>
      <c r="G100" s="19"/>
    </row>
    <row r="101" spans="1:7" ht="19.5" customHeight="1">
      <c r="A101" s="113"/>
      <c r="B101" s="108" t="s">
        <v>222</v>
      </c>
      <c r="C101" s="108"/>
      <c r="D101" s="24">
        <f>SUM(D102)</f>
        <v>0</v>
      </c>
      <c r="E101" s="24">
        <f>SUM(E102)</f>
        <v>0</v>
      </c>
      <c r="F101" s="24">
        <f t="shared" si="1"/>
        <v>0</v>
      </c>
      <c r="G101" s="19"/>
    </row>
    <row r="102" spans="1:7" ht="19.5" customHeight="1">
      <c r="A102" s="113"/>
      <c r="B102" s="23"/>
      <c r="C102" s="23" t="s">
        <v>223</v>
      </c>
      <c r="D102" s="24">
        <v>0</v>
      </c>
      <c r="E102" s="24">
        <v>0</v>
      </c>
      <c r="F102" s="24">
        <f t="shared" si="1"/>
        <v>0</v>
      </c>
      <c r="G102" s="19"/>
    </row>
    <row r="103" spans="1:7" ht="19.5" customHeight="1">
      <c r="A103" s="113"/>
      <c r="B103" s="108" t="s">
        <v>224</v>
      </c>
      <c r="C103" s="108"/>
      <c r="D103" s="24">
        <f>SUM(D104)</f>
        <v>0</v>
      </c>
      <c r="E103" s="24">
        <f>SUM(E104)</f>
        <v>0</v>
      </c>
      <c r="F103" s="24">
        <f t="shared" si="1"/>
        <v>0</v>
      </c>
      <c r="G103" s="19"/>
    </row>
    <row r="104" spans="1:7" ht="23.25" customHeight="1">
      <c r="A104" s="113"/>
      <c r="B104" s="23"/>
      <c r="C104" s="23" t="s">
        <v>225</v>
      </c>
      <c r="D104" s="24">
        <v>0</v>
      </c>
      <c r="E104" s="24">
        <v>0</v>
      </c>
      <c r="F104" s="24">
        <f t="shared" si="1"/>
        <v>0</v>
      </c>
      <c r="G104" s="19"/>
    </row>
    <row r="105" spans="1:7" ht="19.5" customHeight="1">
      <c r="A105" s="113"/>
      <c r="B105" s="108" t="s">
        <v>226</v>
      </c>
      <c r="C105" s="108"/>
      <c r="D105" s="24">
        <f>SUM(D106)</f>
        <v>0</v>
      </c>
      <c r="E105" s="24">
        <f>SUM(E106)</f>
        <v>0</v>
      </c>
      <c r="F105" s="24">
        <f t="shared" si="1"/>
        <v>0</v>
      </c>
      <c r="G105" s="19"/>
    </row>
    <row r="106" spans="1:7" ht="19.5" customHeight="1">
      <c r="A106" s="113"/>
      <c r="B106" s="23"/>
      <c r="C106" s="23" t="s">
        <v>227</v>
      </c>
      <c r="D106" s="24">
        <v>0</v>
      </c>
      <c r="E106" s="24">
        <v>0</v>
      </c>
      <c r="F106" s="24">
        <f t="shared" si="1"/>
        <v>0</v>
      </c>
      <c r="G106" s="19"/>
    </row>
    <row r="107" spans="1:7" ht="19.5" customHeight="1">
      <c r="A107" s="113"/>
      <c r="B107" s="108" t="s">
        <v>228</v>
      </c>
      <c r="C107" s="108"/>
      <c r="D107" s="24">
        <f>SUM(D108:D111)</f>
        <v>287534000</v>
      </c>
      <c r="E107" s="24">
        <f>SUM(E108:E111)</f>
        <v>285022720</v>
      </c>
      <c r="F107" s="24">
        <f t="shared" si="1"/>
        <v>2511280</v>
      </c>
      <c r="G107" s="19"/>
    </row>
    <row r="108" spans="1:7" ht="82.5" customHeight="1">
      <c r="A108" s="113"/>
      <c r="B108" s="108"/>
      <c r="C108" s="82" t="s">
        <v>169</v>
      </c>
      <c r="D108" s="24">
        <v>110179000</v>
      </c>
      <c r="E108" s="24">
        <v>110171000</v>
      </c>
      <c r="F108" s="24">
        <f t="shared" si="1"/>
        <v>8000</v>
      </c>
      <c r="G108" s="19" t="s">
        <v>293</v>
      </c>
    </row>
    <row r="109" spans="1:7" ht="56.25" customHeight="1">
      <c r="A109" s="113"/>
      <c r="B109" s="108"/>
      <c r="C109" s="82" t="s">
        <v>242</v>
      </c>
      <c r="D109" s="24">
        <v>22751000</v>
      </c>
      <c r="E109" s="24">
        <v>22732000</v>
      </c>
      <c r="F109" s="24">
        <f t="shared" si="1"/>
        <v>19000</v>
      </c>
      <c r="G109" s="19" t="s">
        <v>292</v>
      </c>
    </row>
    <row r="110" spans="1:7" ht="30.75" customHeight="1">
      <c r="A110" s="113"/>
      <c r="B110" s="108"/>
      <c r="C110" s="82" t="s">
        <v>243</v>
      </c>
      <c r="D110" s="24">
        <v>41094000</v>
      </c>
      <c r="E110" s="24">
        <v>40376000</v>
      </c>
      <c r="F110" s="24">
        <f t="shared" si="1"/>
        <v>718000</v>
      </c>
      <c r="G110" s="19" t="s">
        <v>294</v>
      </c>
    </row>
    <row r="111" spans="1:7" ht="207" customHeight="1">
      <c r="A111" s="131"/>
      <c r="B111" s="129"/>
      <c r="C111" s="83" t="s">
        <v>244</v>
      </c>
      <c r="D111" s="24">
        <v>113510000</v>
      </c>
      <c r="E111" s="79">
        <v>111743720</v>
      </c>
      <c r="F111" s="91">
        <f t="shared" si="1"/>
        <v>1766280</v>
      </c>
      <c r="G111" s="19" t="s">
        <v>295</v>
      </c>
    </row>
    <row r="112" spans="1:7" ht="19.5" customHeight="1">
      <c r="A112" s="127" t="s">
        <v>24</v>
      </c>
      <c r="B112" s="128"/>
      <c r="C112" s="128"/>
      <c r="D112" s="27">
        <f>SUM(D7,D34,D43,D47,D54,D59,D62,D65,D70,D73,D78,D81,D84)</f>
        <v>1683714000</v>
      </c>
      <c r="E112" s="27">
        <f>SUM(E7,E34,E43,E47,E54,E59,E62,E65,E70,E73,E78,E81,E84)</f>
        <v>1664835822</v>
      </c>
      <c r="F112" s="96">
        <f>D112-E112</f>
        <v>18878178</v>
      </c>
      <c r="G112" s="5"/>
    </row>
  </sheetData>
  <sheetProtection/>
  <mergeCells count="74">
    <mergeCell ref="B87:C87"/>
    <mergeCell ref="A54:C54"/>
    <mergeCell ref="A55:A58"/>
    <mergeCell ref="B55:C55"/>
    <mergeCell ref="B56:B58"/>
    <mergeCell ref="B60:C60"/>
    <mergeCell ref="B63:C63"/>
    <mergeCell ref="B67:B69"/>
    <mergeCell ref="A59:C59"/>
    <mergeCell ref="A66:A69"/>
    <mergeCell ref="A112:C112"/>
    <mergeCell ref="A70:C70"/>
    <mergeCell ref="A73:C73"/>
    <mergeCell ref="A74:A77"/>
    <mergeCell ref="B74:C74"/>
    <mergeCell ref="A78:C78"/>
    <mergeCell ref="B107:C107"/>
    <mergeCell ref="B108:B111"/>
    <mergeCell ref="B71:C71"/>
    <mergeCell ref="B91:B95"/>
    <mergeCell ref="A48:A53"/>
    <mergeCell ref="B48:C48"/>
    <mergeCell ref="B51:C51"/>
    <mergeCell ref="B52:B53"/>
    <mergeCell ref="A43:C43"/>
    <mergeCell ref="A44:A46"/>
    <mergeCell ref="B44:C44"/>
    <mergeCell ref="A47:C47"/>
    <mergeCell ref="B45:B46"/>
    <mergeCell ref="B49:B50"/>
    <mergeCell ref="B28:B33"/>
    <mergeCell ref="A34:C34"/>
    <mergeCell ref="A35:A42"/>
    <mergeCell ref="B35:C35"/>
    <mergeCell ref="B36:B38"/>
    <mergeCell ref="B40:C40"/>
    <mergeCell ref="B41:B42"/>
    <mergeCell ref="A8:A33"/>
    <mergeCell ref="B8:C8"/>
    <mergeCell ref="B12:C12"/>
    <mergeCell ref="B13:B15"/>
    <mergeCell ref="B16:C16"/>
    <mergeCell ref="B17:B18"/>
    <mergeCell ref="B19:C19"/>
    <mergeCell ref="B27:C27"/>
    <mergeCell ref="B21:C21"/>
    <mergeCell ref="B22:B26"/>
    <mergeCell ref="B9:B11"/>
    <mergeCell ref="A3:G3"/>
    <mergeCell ref="A7:C7"/>
    <mergeCell ref="G5:G6"/>
    <mergeCell ref="A5:C5"/>
    <mergeCell ref="D5:D6"/>
    <mergeCell ref="F5:F6"/>
    <mergeCell ref="E5:E6"/>
    <mergeCell ref="B103:C103"/>
    <mergeCell ref="B105:C105"/>
    <mergeCell ref="B97:B100"/>
    <mergeCell ref="B96:C96"/>
    <mergeCell ref="B101:C101"/>
    <mergeCell ref="A81:C81"/>
    <mergeCell ref="B88:B89"/>
    <mergeCell ref="B90:C90"/>
    <mergeCell ref="B85:C85"/>
    <mergeCell ref="A85:A111"/>
    <mergeCell ref="A82:A83"/>
    <mergeCell ref="B82:C82"/>
    <mergeCell ref="B79:C79"/>
    <mergeCell ref="A62:C62"/>
    <mergeCell ref="A84:C84"/>
    <mergeCell ref="B76:C76"/>
    <mergeCell ref="B66:C66"/>
    <mergeCell ref="A79:A80"/>
    <mergeCell ref="A65:C65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landscape" paperSize="9" scale="97" r:id="rId1"/>
  <rowBreaks count="6" manualBreakCount="6">
    <brk id="24" max="6" man="1"/>
    <brk id="33" max="255" man="1"/>
    <brk id="41" max="255" man="1"/>
    <brk id="61" max="255" man="1"/>
    <brk id="83" max="255" man="1"/>
    <brk id="10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F20" sqref="F20"/>
    </sheetView>
  </sheetViews>
  <sheetFormatPr defaultColWidth="9.00390625" defaultRowHeight="13.5"/>
  <cols>
    <col min="4" max="7" width="12.625" style="0" customWidth="1"/>
    <col min="8" max="8" width="11.00390625" style="0" customWidth="1"/>
    <col min="9" max="9" width="18.00390625" style="0" bestFit="1" customWidth="1"/>
    <col min="10" max="10" width="10.25390625" style="0" bestFit="1" customWidth="1"/>
    <col min="11" max="11" width="8.50390625" style="0" bestFit="1" customWidth="1"/>
    <col min="12" max="12" width="11.25390625" style="0" bestFit="1" customWidth="1"/>
  </cols>
  <sheetData>
    <row r="1" spans="1:14" ht="13.5">
      <c r="A1" s="57" t="s">
        <v>91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0.25">
      <c r="A2" s="142" t="s">
        <v>102</v>
      </c>
      <c r="B2" s="142"/>
      <c r="C2" s="142"/>
      <c r="D2" s="142"/>
      <c r="E2" s="142"/>
      <c r="F2" s="142"/>
      <c r="G2" s="142"/>
      <c r="H2" s="142"/>
      <c r="I2" s="54"/>
      <c r="J2" s="54"/>
      <c r="K2" s="54"/>
      <c r="L2" s="54"/>
      <c r="M2" s="54"/>
      <c r="N2" s="54"/>
    </row>
    <row r="4" s="57" customFormat="1" ht="19.5" customHeight="1" thickBot="1">
      <c r="H4" s="58" t="s">
        <v>49</v>
      </c>
    </row>
    <row r="5" spans="1:8" s="57" customFormat="1" ht="30" customHeight="1">
      <c r="A5" s="143" t="s">
        <v>92</v>
      </c>
      <c r="B5" s="144"/>
      <c r="C5" s="144"/>
      <c r="D5" s="144" t="s">
        <v>88</v>
      </c>
      <c r="E5" s="144" t="s">
        <v>96</v>
      </c>
      <c r="F5" s="144" t="s">
        <v>97</v>
      </c>
      <c r="G5" s="133" t="s">
        <v>98</v>
      </c>
      <c r="H5" s="135"/>
    </row>
    <row r="6" spans="1:8" s="57" customFormat="1" ht="30" customHeight="1" thickBot="1">
      <c r="A6" s="68" t="s">
        <v>93</v>
      </c>
      <c r="B6" s="69" t="s">
        <v>94</v>
      </c>
      <c r="C6" s="69" t="s">
        <v>95</v>
      </c>
      <c r="D6" s="145"/>
      <c r="E6" s="145"/>
      <c r="F6" s="145"/>
      <c r="G6" s="136"/>
      <c r="H6" s="138"/>
    </row>
    <row r="7" spans="1:8" s="57" customFormat="1" ht="30" customHeight="1" thickTop="1">
      <c r="A7" s="61"/>
      <c r="B7" s="62"/>
      <c r="C7" s="62"/>
      <c r="D7" s="62" t="s">
        <v>268</v>
      </c>
      <c r="E7" s="62" t="s">
        <v>269</v>
      </c>
      <c r="F7" s="62"/>
      <c r="G7" s="148"/>
      <c r="H7" s="149"/>
    </row>
    <row r="8" spans="1:8" s="57" customFormat="1" ht="30" customHeight="1" thickBot="1">
      <c r="A8" s="150" t="s">
        <v>99</v>
      </c>
      <c r="B8" s="151"/>
      <c r="C8" s="151"/>
      <c r="D8" s="59"/>
      <c r="E8" s="59"/>
      <c r="F8" s="59"/>
      <c r="G8" s="152"/>
      <c r="H8" s="153"/>
    </row>
    <row r="9" s="57" customFormat="1" ht="13.5"/>
    <row r="11" spans="1:14" ht="13.5">
      <c r="A11" s="57" t="s">
        <v>100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4" ht="20.25">
      <c r="A12" s="142" t="s">
        <v>101</v>
      </c>
      <c r="B12" s="142"/>
      <c r="C12" s="142"/>
      <c r="D12" s="142"/>
      <c r="E12" s="142"/>
      <c r="F12" s="142"/>
      <c r="G12" s="142"/>
      <c r="H12" s="142"/>
      <c r="I12" s="54"/>
      <c r="J12" s="54"/>
      <c r="K12" s="54"/>
      <c r="L12" s="54"/>
      <c r="M12" s="54"/>
      <c r="N12" s="54"/>
    </row>
    <row r="14" s="57" customFormat="1" ht="19.5" customHeight="1" thickBot="1">
      <c r="H14" s="58" t="s">
        <v>49</v>
      </c>
    </row>
    <row r="15" spans="1:8" s="57" customFormat="1" ht="30" customHeight="1">
      <c r="A15" s="143" t="s">
        <v>92</v>
      </c>
      <c r="B15" s="144"/>
      <c r="C15" s="144"/>
      <c r="D15" s="144" t="s">
        <v>88</v>
      </c>
      <c r="E15" s="144" t="s">
        <v>96</v>
      </c>
      <c r="F15" s="144" t="s">
        <v>97</v>
      </c>
      <c r="G15" s="154" t="s">
        <v>103</v>
      </c>
      <c r="H15" s="146" t="s">
        <v>104</v>
      </c>
    </row>
    <row r="16" spans="1:8" s="57" customFormat="1" ht="30" customHeight="1" thickBot="1">
      <c r="A16" s="68" t="s">
        <v>93</v>
      </c>
      <c r="B16" s="69" t="s">
        <v>94</v>
      </c>
      <c r="C16" s="69" t="s">
        <v>95</v>
      </c>
      <c r="D16" s="145"/>
      <c r="E16" s="145"/>
      <c r="F16" s="145"/>
      <c r="G16" s="155"/>
      <c r="H16" s="147"/>
    </row>
    <row r="17" spans="1:8" s="57" customFormat="1" ht="30" customHeight="1" thickTop="1">
      <c r="A17" s="61"/>
      <c r="B17" s="62"/>
      <c r="C17" s="62"/>
      <c r="D17" s="62" t="s">
        <v>270</v>
      </c>
      <c r="E17" s="62" t="s">
        <v>269</v>
      </c>
      <c r="F17" s="62"/>
      <c r="G17" s="64"/>
      <c r="H17" s="63"/>
    </row>
    <row r="18" spans="1:8" s="57" customFormat="1" ht="30" customHeight="1" thickBot="1">
      <c r="A18" s="150" t="s">
        <v>99</v>
      </c>
      <c r="B18" s="151"/>
      <c r="C18" s="151"/>
      <c r="D18" s="59"/>
      <c r="E18" s="59"/>
      <c r="F18" s="59"/>
      <c r="G18" s="65"/>
      <c r="H18" s="60"/>
    </row>
    <row r="21" spans="1:14" ht="13.5">
      <c r="A21" s="57" t="s">
        <v>105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20.25">
      <c r="A22" s="142" t="s">
        <v>106</v>
      </c>
      <c r="B22" s="142"/>
      <c r="C22" s="142"/>
      <c r="D22" s="142"/>
      <c r="E22" s="142"/>
      <c r="F22" s="142"/>
      <c r="G22" s="142"/>
      <c r="H22" s="142"/>
      <c r="I22" s="54"/>
      <c r="J22" s="54"/>
      <c r="K22" s="54"/>
      <c r="L22" s="54"/>
      <c r="M22" s="54"/>
      <c r="N22" s="54"/>
    </row>
    <row r="24" s="57" customFormat="1" ht="19.5" customHeight="1" thickBot="1">
      <c r="H24" s="58" t="s">
        <v>49</v>
      </c>
    </row>
    <row r="25" spans="1:8" s="57" customFormat="1" ht="30" customHeight="1">
      <c r="A25" s="143" t="s">
        <v>92</v>
      </c>
      <c r="B25" s="144"/>
      <c r="C25" s="144"/>
      <c r="D25" s="144" t="s">
        <v>107</v>
      </c>
      <c r="E25" s="144" t="s">
        <v>108</v>
      </c>
      <c r="F25" s="133" t="s">
        <v>109</v>
      </c>
      <c r="G25" s="134"/>
      <c r="H25" s="135"/>
    </row>
    <row r="26" spans="1:8" s="57" customFormat="1" ht="30" customHeight="1" thickBot="1">
      <c r="A26" s="68" t="s">
        <v>93</v>
      </c>
      <c r="B26" s="69" t="s">
        <v>94</v>
      </c>
      <c r="C26" s="69" t="s">
        <v>95</v>
      </c>
      <c r="D26" s="145"/>
      <c r="E26" s="145"/>
      <c r="F26" s="136"/>
      <c r="G26" s="137"/>
      <c r="H26" s="138"/>
    </row>
    <row r="27" spans="1:8" s="57" customFormat="1" ht="30" customHeight="1" thickBot="1" thickTop="1">
      <c r="A27" s="66"/>
      <c r="B27" s="67"/>
      <c r="C27" s="67"/>
      <c r="D27" s="67" t="s">
        <v>270</v>
      </c>
      <c r="E27" s="67" t="s">
        <v>269</v>
      </c>
      <c r="F27" s="139"/>
      <c r="G27" s="140"/>
      <c r="H27" s="141"/>
    </row>
  </sheetData>
  <sheetProtection/>
  <mergeCells count="23">
    <mergeCell ref="A8:C8"/>
    <mergeCell ref="A18:C18"/>
    <mergeCell ref="G8:H8"/>
    <mergeCell ref="G15:G16"/>
    <mergeCell ref="A5:C5"/>
    <mergeCell ref="F5:F6"/>
    <mergeCell ref="E5:E6"/>
    <mergeCell ref="A2:H2"/>
    <mergeCell ref="A12:H12"/>
    <mergeCell ref="A15:C15"/>
    <mergeCell ref="D15:D16"/>
    <mergeCell ref="E15:E16"/>
    <mergeCell ref="F15:F16"/>
    <mergeCell ref="H15:H16"/>
    <mergeCell ref="G5:H6"/>
    <mergeCell ref="G7:H7"/>
    <mergeCell ref="D5:D6"/>
    <mergeCell ref="F25:H26"/>
    <mergeCell ref="F27:H27"/>
    <mergeCell ref="A22:H22"/>
    <mergeCell ref="A25:C25"/>
    <mergeCell ref="D25:D26"/>
    <mergeCell ref="E25:E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1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6" width="12.625" style="0" customWidth="1"/>
    <col min="7" max="7" width="10.50390625" style="0" customWidth="1"/>
    <col min="8" max="8" width="8.75390625" style="0" customWidth="1"/>
    <col min="9" max="9" width="18.00390625" style="0" bestFit="1" customWidth="1"/>
    <col min="10" max="10" width="10.25390625" style="0" bestFit="1" customWidth="1"/>
    <col min="11" max="11" width="8.50390625" style="0" bestFit="1" customWidth="1"/>
    <col min="12" max="12" width="11.25390625" style="0" bestFit="1" customWidth="1"/>
  </cols>
  <sheetData>
    <row r="1" spans="1:14" ht="13.5">
      <c r="A1" s="57" t="s">
        <v>114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0.25">
      <c r="A2" s="142" t="s">
        <v>115</v>
      </c>
      <c r="B2" s="142"/>
      <c r="C2" s="142"/>
      <c r="D2" s="142"/>
      <c r="E2" s="142"/>
      <c r="F2" s="142"/>
      <c r="G2" s="142"/>
      <c r="H2" s="142"/>
      <c r="I2" s="54"/>
      <c r="J2" s="54"/>
      <c r="K2" s="54"/>
      <c r="L2" s="54"/>
      <c r="M2" s="54"/>
      <c r="N2" s="54"/>
    </row>
    <row r="4" s="57" customFormat="1" ht="19.5" customHeight="1" thickBot="1">
      <c r="H4" s="58" t="s">
        <v>49</v>
      </c>
    </row>
    <row r="5" spans="1:8" s="57" customFormat="1" ht="30" customHeight="1">
      <c r="A5" s="143" t="s">
        <v>92</v>
      </c>
      <c r="B5" s="144"/>
      <c r="C5" s="144"/>
      <c r="D5" s="158" t="s">
        <v>110</v>
      </c>
      <c r="E5" s="144" t="s">
        <v>111</v>
      </c>
      <c r="F5" s="158" t="s">
        <v>112</v>
      </c>
      <c r="G5" s="133" t="s">
        <v>113</v>
      </c>
      <c r="H5" s="135"/>
    </row>
    <row r="6" spans="1:8" s="57" customFormat="1" ht="30" customHeight="1" thickBot="1">
      <c r="A6" s="68" t="s">
        <v>93</v>
      </c>
      <c r="B6" s="69" t="s">
        <v>94</v>
      </c>
      <c r="C6" s="69" t="s">
        <v>95</v>
      </c>
      <c r="D6" s="145"/>
      <c r="E6" s="145"/>
      <c r="F6" s="145"/>
      <c r="G6" s="136"/>
      <c r="H6" s="138"/>
    </row>
    <row r="7" spans="1:8" s="57" customFormat="1" ht="60" customHeight="1" thickBot="1" thickTop="1">
      <c r="A7" s="66"/>
      <c r="B7" s="67"/>
      <c r="C7" s="67"/>
      <c r="D7" s="67" t="s">
        <v>270</v>
      </c>
      <c r="E7" s="67" t="s">
        <v>269</v>
      </c>
      <c r="F7" s="67"/>
      <c r="G7" s="139"/>
      <c r="H7" s="141"/>
    </row>
    <row r="8" s="57" customFormat="1" ht="13.5"/>
    <row r="10" spans="1:14" ht="13.5">
      <c r="A10" s="57" t="s">
        <v>122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20.25">
      <c r="A11" s="142" t="s">
        <v>116</v>
      </c>
      <c r="B11" s="142"/>
      <c r="C11" s="142"/>
      <c r="D11" s="142"/>
      <c r="E11" s="142"/>
      <c r="F11" s="142"/>
      <c r="G11" s="142"/>
      <c r="H11" s="142"/>
      <c r="I11" s="54"/>
      <c r="J11" s="54"/>
      <c r="K11" s="54"/>
      <c r="L11" s="54"/>
      <c r="M11" s="54"/>
      <c r="N11" s="54"/>
    </row>
    <row r="12" ht="14.25" thickBot="1"/>
    <row r="13" spans="1:8" ht="30" customHeight="1">
      <c r="A13" s="143" t="s">
        <v>117</v>
      </c>
      <c r="B13" s="144" t="s">
        <v>118</v>
      </c>
      <c r="C13" s="144"/>
      <c r="D13" s="144"/>
      <c r="E13" s="144" t="s">
        <v>120</v>
      </c>
      <c r="F13" s="144"/>
      <c r="G13" s="144" t="s">
        <v>121</v>
      </c>
      <c r="H13" s="146"/>
    </row>
    <row r="14" spans="1:8" ht="30" customHeight="1" thickBot="1">
      <c r="A14" s="156"/>
      <c r="B14" s="69" t="s">
        <v>94</v>
      </c>
      <c r="C14" s="69" t="s">
        <v>95</v>
      </c>
      <c r="D14" s="69" t="s">
        <v>119</v>
      </c>
      <c r="E14" s="145"/>
      <c r="F14" s="145"/>
      <c r="G14" s="145"/>
      <c r="H14" s="147"/>
    </row>
    <row r="15" spans="1:8" ht="49.5" customHeight="1" thickBot="1" thickTop="1">
      <c r="A15" s="70"/>
      <c r="B15" s="71"/>
      <c r="C15" s="71"/>
      <c r="D15" s="89" t="s">
        <v>270</v>
      </c>
      <c r="E15" s="139" t="s">
        <v>269</v>
      </c>
      <c r="F15" s="157"/>
      <c r="G15" s="139"/>
      <c r="H15" s="141"/>
    </row>
  </sheetData>
  <sheetProtection/>
  <mergeCells count="14">
    <mergeCell ref="G7:H7"/>
    <mergeCell ref="A11:H11"/>
    <mergeCell ref="A2:H2"/>
    <mergeCell ref="A5:C5"/>
    <mergeCell ref="D5:D6"/>
    <mergeCell ref="E5:E6"/>
    <mergeCell ref="F5:F6"/>
    <mergeCell ref="G5:H6"/>
    <mergeCell ref="A13:A14"/>
    <mergeCell ref="B13:D13"/>
    <mergeCell ref="E13:F14"/>
    <mergeCell ref="G13:H14"/>
    <mergeCell ref="E15:F15"/>
    <mergeCell ref="G15:H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SUNG NAM</dc:creator>
  <cp:keywords/>
  <dc:description/>
  <cp:lastModifiedBy>행정선생님</cp:lastModifiedBy>
  <cp:lastPrinted>2014-05-28T11:48:57Z</cp:lastPrinted>
  <dcterms:created xsi:type="dcterms:W3CDTF">2007-02-21T05:06:39Z</dcterms:created>
  <dcterms:modified xsi:type="dcterms:W3CDTF">2014-05-29T00:45:16Z</dcterms:modified>
  <cp:category/>
  <cp:version/>
  <cp:contentType/>
  <cp:contentStatus/>
</cp:coreProperties>
</file>